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8380" windowHeight="1246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H119" i="1" l="1"/>
  <c r="H143" i="1" l="1"/>
  <c r="H279" i="1" l="1"/>
  <c r="H337" i="1" l="1"/>
  <c r="H321" i="1" l="1"/>
  <c r="H306" i="1"/>
  <c r="H294" i="1"/>
  <c r="I254" i="1"/>
  <c r="H254" i="1"/>
  <c r="H247" i="1"/>
  <c r="H226" i="1"/>
  <c r="H175" i="1" l="1"/>
  <c r="H123" i="1"/>
  <c r="H135" i="1"/>
  <c r="H129" i="1"/>
  <c r="H93" i="1"/>
  <c r="H114" i="1"/>
  <c r="H87" i="1"/>
  <c r="H70" i="1"/>
</calcChain>
</file>

<file path=xl/sharedStrings.xml><?xml version="1.0" encoding="utf-8"?>
<sst xmlns="http://schemas.openxmlformats.org/spreadsheetml/2006/main" count="877" uniqueCount="441">
  <si>
    <t>CIG</t>
  </si>
  <si>
    <t>Struttura Proponente</t>
  </si>
  <si>
    <t>Oggetto</t>
  </si>
  <si>
    <t>Scelta Contraente</t>
  </si>
  <si>
    <t>Aggiudicatario</t>
  </si>
  <si>
    <t>Importo di aggiudicazione</t>
  </si>
  <si>
    <t>Somme liquidate</t>
  </si>
  <si>
    <t>Deputazione Teatrale Teatro Marrucino</t>
  </si>
  <si>
    <t>Gara ristretta</t>
  </si>
  <si>
    <t>Litografia Brandolini S.r.l. - P.IVA 01358440681</t>
  </si>
  <si>
    <t>Imprinting Tipografia S.n.c.</t>
  </si>
  <si>
    <t>Modular di Campanella L.</t>
  </si>
  <si>
    <t xml:space="preserve">Tempi di completamento </t>
  </si>
  <si>
    <t>16.01.2017</t>
  </si>
  <si>
    <t>CIG: ZEF1CE1C20</t>
  </si>
  <si>
    <t>Publiemme di Mammarella M.</t>
  </si>
  <si>
    <t>Mavida Comunicazione di Ricca V. - P.IVA 02089170696</t>
  </si>
  <si>
    <t>17.01.2017</t>
  </si>
  <si>
    <t>Luros Media S.r.l. -  P.iva 01895940680</t>
  </si>
  <si>
    <t>CIG: Z711CD3030</t>
  </si>
  <si>
    <t>Telemetrica S.r.l. - P.IVA 01762450680</t>
  </si>
  <si>
    <t>UD'ANET S.r.l. - P.IVA 02113290692</t>
  </si>
  <si>
    <t>Infoteam S.r.l. - P.IVA 01538680685</t>
  </si>
  <si>
    <t>Geminit S.r.l. - P.IVA 01936250677</t>
  </si>
  <si>
    <t>Nebulab S.r.l. - P.IVA 02112180688</t>
  </si>
  <si>
    <t>Graficare S.a.s. - 01628310680</t>
  </si>
  <si>
    <t>Animus s.r.l.s.</t>
  </si>
  <si>
    <t>Dispender S.n.c. di Parente e Radoccia</t>
  </si>
  <si>
    <t>Nessun aggiudicatario</t>
  </si>
  <si>
    <t>CIG: Z161D2104F</t>
  </si>
  <si>
    <t>Acquisto materiale edile</t>
  </si>
  <si>
    <t>Brillante S.r.l. - P.IVA 01338390691</t>
  </si>
  <si>
    <t>Caccavale S.r.l. - P.IVA 00087150694</t>
  </si>
  <si>
    <t>Edil D'Urbano di D'Urbano A&amp;C S.a.s.-P.IVA 01320330697</t>
  </si>
  <si>
    <t>01.02.2017</t>
  </si>
  <si>
    <t>CIG: Z511D31E27</t>
  </si>
  <si>
    <t>Proel S.p.a. - P.IVA 00778590679</t>
  </si>
  <si>
    <t>15.03.2017</t>
  </si>
  <si>
    <t>Fornitura e posa in opera arredamento</t>
  </si>
  <si>
    <t>Arredamenti su misura di Zappacosta P.</t>
  </si>
  <si>
    <t>Falegnameria Cocco di Cocco T.</t>
  </si>
  <si>
    <t>Falegnameria 3Elle S.a.s. di Lullo D. &amp; C. - P.IVA 02453300697</t>
  </si>
  <si>
    <t>10.04.2017</t>
  </si>
  <si>
    <t>Printhouse S.r.l. - P.IVA 01722600689</t>
  </si>
  <si>
    <t>Grafiche Odorisio Fiorenzo - P.IVA 02145170680</t>
  </si>
  <si>
    <t>Quickly Arti Grafiche di Sicolo D. - P.IVA 01843400688</t>
  </si>
  <si>
    <t>06.03.2017</t>
  </si>
  <si>
    <t>CIG: ZD41D5F2BB</t>
  </si>
  <si>
    <t>CIG: ZB01D6EDD5</t>
  </si>
  <si>
    <t>CIG: ZD01D9C138</t>
  </si>
  <si>
    <t>Maxicasa S.r.l. - P.IVA 01769320696</t>
  </si>
  <si>
    <t>Acqua e Sapone Chieti Centro</t>
  </si>
  <si>
    <t>03.03.2017</t>
  </si>
  <si>
    <t>CIG: Z1D1D8A89A</t>
  </si>
  <si>
    <t>Fornitura service audio/video per cerimonia laurea</t>
  </si>
  <si>
    <t>Città della musica S.r.l. - P.IVA 01309720694</t>
  </si>
  <si>
    <t>Free Power Service di Marcianò Seby - P.IVA 01899950693</t>
  </si>
  <si>
    <t>28.02.2017</t>
  </si>
  <si>
    <t>CIG: ZAF1DA9CC6</t>
  </si>
  <si>
    <t>Fornitura Materiale idraulico</t>
  </si>
  <si>
    <t>Vemac S.r.l. - P.IVA 01827640689</t>
  </si>
  <si>
    <t>Epica S.r.l. - P.IVA 01637810688</t>
  </si>
  <si>
    <t>05.03.2017</t>
  </si>
  <si>
    <t>CIG: Z2A1DDCCF4</t>
  </si>
  <si>
    <t>31.03.2017</t>
  </si>
  <si>
    <t>CIG: ZF31DE73E2</t>
  </si>
  <si>
    <t>Fornitura Dispositivi Protezione Individuale</t>
  </si>
  <si>
    <t>A.F.I. Forniture Industriali S.n.c. - P. IVA 00142880699</t>
  </si>
  <si>
    <t>Nessuna offerta pervenuta</t>
  </si>
  <si>
    <t>CIG: ZD81E18BB0</t>
  </si>
  <si>
    <t>Fornitura Materiale di manutenzione ordinaria</t>
  </si>
  <si>
    <t>Colorificio Abruzzese S.r.l. - P.IVA 00100150697</t>
  </si>
  <si>
    <t>Stefa Ferramenta S.a.s. - P.IVA 02007000694</t>
  </si>
  <si>
    <t>19.04.2017</t>
  </si>
  <si>
    <t>F.lli La Rovere S.n.c. - P.IVA 00124550690</t>
  </si>
  <si>
    <t>Di Palma Giuliano - P.IVA 00098690696</t>
  </si>
  <si>
    <t>CIG: ZBE1E569D1</t>
  </si>
  <si>
    <t>Fornitura apparecchiature ICT e sistema wi-fi</t>
  </si>
  <si>
    <t>IASI S.r.l. - P.IVA  01114770660</t>
  </si>
  <si>
    <t>TINN S.r.l. - P. IVA 00984390674</t>
  </si>
  <si>
    <t>SISOFO S.r.l. - P.IVA 01994380689</t>
  </si>
  <si>
    <t>Infoclick S.a.s. di Carosella S. &amp; C. - P.IVA 02366480693</t>
  </si>
  <si>
    <t>12.05.2017</t>
  </si>
  <si>
    <t>CIG: ZD51E82C12</t>
  </si>
  <si>
    <t>Extreme Service S.r.l. - P. IVA 01629710680</t>
  </si>
  <si>
    <t>Eterlight Service S.r.l. - P.IVA 01677660688</t>
  </si>
  <si>
    <t>Sat Service di Antonio Martino - P.IVA 00689510675</t>
  </si>
  <si>
    <t>Toccaceli Alessandro - P.IVA 01657990444</t>
  </si>
  <si>
    <t>27.06.2017</t>
  </si>
  <si>
    <t>CIG: Z141E18BCE</t>
  </si>
  <si>
    <t>Fornitura e posa in opera porte, arredi e specchi</t>
  </si>
  <si>
    <t>2D Legno S.r.l.s. unipersonale</t>
  </si>
  <si>
    <t>Jolly Arreda di Buffone N. &amp; C. S.n.c.</t>
  </si>
  <si>
    <t>15.06.2017</t>
  </si>
  <si>
    <t>CIG: Z821E82C40</t>
  </si>
  <si>
    <t>Fornitura sedie per Auditorium Supercinema</t>
  </si>
  <si>
    <t>LC Fabbrica sedie e tavoli s.r.l. - P.IVA 02483370694</t>
  </si>
  <si>
    <t>Crystal Service di Sergio De Santis - P.IVA 01438260687</t>
  </si>
  <si>
    <t>HR Fabbrica sedie e tavoli - P.IVA 01900560689</t>
  </si>
  <si>
    <t>CIG: ZED1E8D742</t>
  </si>
  <si>
    <t>Fornitura materiale elettrico</t>
  </si>
  <si>
    <t>Giansante Elettricità S.r.l. - P.IVA 02544300698</t>
  </si>
  <si>
    <t>D.I.M.E. S.r.l. - P.IVA 01368330690</t>
  </si>
  <si>
    <t>19.05.2017</t>
  </si>
  <si>
    <t>CIG: Z5C1E9D06F</t>
  </si>
  <si>
    <t>Affidamento diretto</t>
  </si>
  <si>
    <t>KFK Project Kontrofabbrika - C.F. 02526290693</t>
  </si>
  <si>
    <t>CIG: Z591E9D09B</t>
  </si>
  <si>
    <t>Polvere di Stelle di Tosone G. - P.IVA 00234250694</t>
  </si>
  <si>
    <t>23.06.2017</t>
  </si>
  <si>
    <t>CIG: Z1B1EB4815</t>
  </si>
  <si>
    <t>Francesco Ruffini S.a.s. - P.IVA 00091040691</t>
  </si>
  <si>
    <t>23.05.2017</t>
  </si>
  <si>
    <t>CIG: Z191E82C62</t>
  </si>
  <si>
    <t>Perinelli Fernando e Marco S.r.l. - P.IVA 01423270691</t>
  </si>
  <si>
    <t>Gasbarri Mario Impresa Costruzioni - P.IVA 00311350698</t>
  </si>
  <si>
    <t>Proietti Camillo Impianti Elettrici - P.IVA 0169780699</t>
  </si>
  <si>
    <t>25.06.2017</t>
  </si>
  <si>
    <t>CIG: ZAB1EDFED4</t>
  </si>
  <si>
    <t>Edilpini S.r.l. - P.IVA 00618840698</t>
  </si>
  <si>
    <t>07.06.2017</t>
  </si>
  <si>
    <t>Edil Seba di Sebastiani G. - P.IVA 02257720694</t>
  </si>
  <si>
    <t>CIG: Z9D1EE0ABE</t>
  </si>
  <si>
    <t>RemaTarlazzi S.p.a. - P.IVA 00644380438</t>
  </si>
  <si>
    <t>Gruppo Edif S.p.a. - P.IVA 00644380438</t>
  </si>
  <si>
    <t>Fornitura cavo ethernet</t>
  </si>
  <si>
    <t>AZ Elettronica S.r.l. - P.IVA 01123500686</t>
  </si>
  <si>
    <t>Ital System S.r.l. - P.IVA 01193820683</t>
  </si>
  <si>
    <t xml:space="preserve">Micso S.r.l. - P.IVA 01220170680 </t>
  </si>
  <si>
    <t>04.09.2017</t>
  </si>
  <si>
    <t>CIG: Z781FC19E0</t>
  </si>
  <si>
    <t xml:space="preserve">Ferri Com S.r.l. - P.IVA 00184820280 </t>
  </si>
  <si>
    <t>06.09.2017</t>
  </si>
  <si>
    <t>CIG: Z1E1FCCA9D</t>
  </si>
  <si>
    <t>Fornitura materiale di cancelleria</t>
  </si>
  <si>
    <t>Sistemi Ufficio Aff. Buffetti</t>
  </si>
  <si>
    <t>Shop Office di Di Domizio A.</t>
  </si>
  <si>
    <t>Blu Paper S.r.l. - P.IVA 01972420697</t>
  </si>
  <si>
    <t>11.09.2017</t>
  </si>
  <si>
    <t>CIG: ZEB1FDEB38</t>
  </si>
  <si>
    <t>Fornitura materiale videosorveglianza</t>
  </si>
  <si>
    <t>Rocci Fausto Ditta Individuale</t>
  </si>
  <si>
    <t>TECH DOM di Rapattoni N.</t>
  </si>
  <si>
    <t>De Clerico Fabrizio - P.IVA 01765550692</t>
  </si>
  <si>
    <t>CIG:ZCB1FE65FA</t>
  </si>
  <si>
    <t>Fornitura vaso di espansione</t>
  </si>
  <si>
    <t>Termoaccessori S.a.s. di Zambelli A.&amp;C.-P.IVA 00914380688</t>
  </si>
  <si>
    <t xml:space="preserve">Arbo S.p.a. - P.IVA 01326770417 </t>
  </si>
  <si>
    <t>Nessuna offerta pervenuta nei termini</t>
  </si>
  <si>
    <t>CIG: ZCB1FE65FA</t>
  </si>
  <si>
    <t>Caccavale S.r.l. - P.IVA 00087160694</t>
  </si>
  <si>
    <t>Abitare Bellante di Barbetta R. - P.IVA 02521360699</t>
  </si>
  <si>
    <t>20.09.2017</t>
  </si>
  <si>
    <t>CIG: Z671DE144D</t>
  </si>
  <si>
    <t>Fornitura materiale manutenzione bagno</t>
  </si>
  <si>
    <t>Gruppoe S.r.l. - P.IVA 14104801007</t>
  </si>
  <si>
    <t>18.03.2017</t>
  </si>
  <si>
    <t>CIG: Z6E200CA37</t>
  </si>
  <si>
    <t>Publi Eco S.a.s.</t>
  </si>
  <si>
    <t>Luros Media S.r.l. - P.IVA 01895940680</t>
  </si>
  <si>
    <t>Publi Rotorcinque S.r.l. - P.IVA 01305160689</t>
  </si>
  <si>
    <t>10.12.2017</t>
  </si>
  <si>
    <t>CIG: 27D200F18E</t>
  </si>
  <si>
    <t>09.10.2017</t>
  </si>
  <si>
    <t>CIG: ZA52029B13</t>
  </si>
  <si>
    <t>Fornitura materiale per impianto videocitofonia</t>
  </si>
  <si>
    <t>Acmei Sud S.p.a. - P.IVA 04794510729</t>
  </si>
  <si>
    <t>Edif S.p.a. - P.IVA 00644380438</t>
  </si>
  <si>
    <t>CIG: Z742040759</t>
  </si>
  <si>
    <t>Fornitura per completamento impianto videocitofonia</t>
  </si>
  <si>
    <t>20.11.2017</t>
  </si>
  <si>
    <t>16.11.2017</t>
  </si>
  <si>
    <t>25.10.2017</t>
  </si>
  <si>
    <t>CIG: Z6720B2C57</t>
  </si>
  <si>
    <t>CIG: 24620BD3EE</t>
  </si>
  <si>
    <t>Fornitura matassa cavo UTP Cat.6</t>
  </si>
  <si>
    <t>14.11.2017</t>
  </si>
  <si>
    <t>CIG: ZDC20C2D62</t>
  </si>
  <si>
    <t>Fornitura materiale videoproiezione</t>
  </si>
  <si>
    <t>McDigit S.r.l. Unipersonale - P.IVA 02304410695</t>
  </si>
  <si>
    <t>CIG: Z4320C9E14</t>
  </si>
  <si>
    <t>CIG: ZF320BD37F</t>
  </si>
  <si>
    <t>Fornitura materiale anti infortuni</t>
  </si>
  <si>
    <t>10.11.2017</t>
  </si>
  <si>
    <t>Mediasistemi S.r.l. Unipersonale - P.IVA 05975220723</t>
  </si>
  <si>
    <t>27.11.2017</t>
  </si>
  <si>
    <t>ICA S.r.l. - P.IVA 01062951007</t>
  </si>
  <si>
    <t>CIG: ZE420D975F</t>
  </si>
  <si>
    <t>CIG: Z682107899</t>
  </si>
  <si>
    <t>CIG: Z9E20E1D75</t>
  </si>
  <si>
    <t>22.11.2017</t>
  </si>
  <si>
    <t>06.12.2017</t>
  </si>
  <si>
    <t>CIG: Z2320E7DBA</t>
  </si>
  <si>
    <t>IGP Decaux - P.IVA 00893300152</t>
  </si>
  <si>
    <t>1.12.2018</t>
  </si>
  <si>
    <t>CIG: ZC8212DEC1</t>
  </si>
  <si>
    <t>Fornitura n. 5 tappeti per Teatro Marrucino</t>
  </si>
  <si>
    <t>Mado Group Ideas - P.IVA 02044250682</t>
  </si>
  <si>
    <t>CIG: Z772138DFF</t>
  </si>
  <si>
    <t>18.12.2017</t>
  </si>
  <si>
    <t>CIG: Z9C2138E2A</t>
  </si>
  <si>
    <t>19.12.2017</t>
  </si>
  <si>
    <t>CIG: ZA42138E5C</t>
  </si>
  <si>
    <t>Fornitura colla da parati</t>
  </si>
  <si>
    <t>15.12.2017</t>
  </si>
  <si>
    <t>CIG: ZE1215F3E8</t>
  </si>
  <si>
    <t>27.04.2018</t>
  </si>
  <si>
    <t>CIG: Z96215F448</t>
  </si>
  <si>
    <t>CIG: ZF62173547</t>
  </si>
  <si>
    <t>09.01.2018</t>
  </si>
  <si>
    <t>FCM Consulting S.r.l.s. - P.IVA 02494240696</t>
  </si>
  <si>
    <t>2T S.r.l. - P.IVA 01550890683</t>
  </si>
  <si>
    <t>MICSO S.r.l. - P.IVA 01220170680</t>
  </si>
  <si>
    <t>VIRGOLACOM S.r.l. - P.IVA 01970850689</t>
  </si>
  <si>
    <t>SINTAB S.r.l. - P.IVA 01597430667</t>
  </si>
  <si>
    <t>anni 2</t>
  </si>
  <si>
    <t>Ideazione, progettazione, realizzazione, manutenzione e gestione WebSIte e Social Media della Deputazione Teatrale Teatro Marrucino</t>
  </si>
  <si>
    <t>Fornitura attrezzatura ed oggettistica per saggio scuola recitazione della Deputazione Teatrale Teatro Marrucino</t>
  </si>
  <si>
    <t>Noleggio costumi teatrali per saggio scuola recitazione della Deputazione Teatrale Teatro Marrucino</t>
  </si>
  <si>
    <t>Fornitura tessuti per saggio scuola di recitazione della Deputazione Teatrale Teatro Marrucino</t>
  </si>
  <si>
    <t>Fornitura service audio/video per saggio della scuola di recitazione della Deputazione Teatrale Teatro Marrucino</t>
  </si>
  <si>
    <t>Fornitura e stampa n.800 libretti di sala per Concerto Uto Ughi del 02.02.2018</t>
  </si>
  <si>
    <t>Servizio affissione manifesti Spettacoli Prosa 2018</t>
  </si>
  <si>
    <t>Fornitura e stampa n. 800 manifesti spettacoli Stagione Prosa 2018</t>
  </si>
  <si>
    <t>Servizio affissione n.30 manifesti Rassegna Teatro dialettale 2018</t>
  </si>
  <si>
    <t>Fornitura e stampa n. 50 manifesti e n. 1.500 pieghevoli "Stagione Teatro Dialettale 2018"</t>
  </si>
  <si>
    <t>Pubblicità su autobus per Stagione Prosa 2018</t>
  </si>
  <si>
    <t>Fornitura e stampa n. 200 libretti di sala per opera lirica  "Giove a Pompei"</t>
  </si>
  <si>
    <t>Fornitura n. 7 manifesti formato m 6X3 "Stagione Prosa 2018"</t>
  </si>
  <si>
    <t>Fornitura n. 30 lampade per Teatro Supercinema</t>
  </si>
  <si>
    <t>Fornitura e stampa n. 500 libretti di sala opera lirica "Cenerentola"</t>
  </si>
  <si>
    <t>Fornitura e stampa n. 1.850 manifesti cm 70*100 e n. 150 locandine A3 "Stagione lirica" e "Rassegna dialettale"</t>
  </si>
  <si>
    <t>Fornitura materiale per manutenzione quadro elettrico del palcoscenico del Teatro Marrucino</t>
  </si>
  <si>
    <t>Fornitura materiale di manutenzione ordinaria per Teatro Marrucino e Auditorium Supercinema</t>
  </si>
  <si>
    <t>Fornitura e posa in opera porta tagliafuoco presso Auditorium Supercinema</t>
  </si>
  <si>
    <t>Manutenzione ordinaria impianti elettrici dei camerini Auditorium Supercinema con fornitura e posa in opera di corpi illuminanti</t>
  </si>
  <si>
    <t>Fornitura n. 80 libretti "Generale Spettacoli 2017"</t>
  </si>
  <si>
    <t>Fornitura e stampa n. 5.000 depliant "Stagione Concertistica 2017"</t>
  </si>
  <si>
    <t>Fornitura e stampa manifesti Teatro Dialettale Stagione  2017</t>
  </si>
  <si>
    <t>Affissione manifesti Teatro Dialettale Stagione 2017</t>
  </si>
  <si>
    <t>Acquisto n. 45 leggii musicali da terra comprensivi di borsa e n. 45 lampade da leggio</t>
  </si>
  <si>
    <t>Fornitura materiale di pulizia</t>
  </si>
  <si>
    <t>CIG: ZD5216A9FB</t>
  </si>
  <si>
    <t>Lavori di posa in opera tendaggi in velluto per platea, ingresso e Foyer bar</t>
  </si>
  <si>
    <t>Time Rivestimenti S.r.l. - P.IVA 00902510684</t>
  </si>
  <si>
    <t>01.02.2018</t>
  </si>
  <si>
    <t>Aziende invitate</t>
  </si>
  <si>
    <t>Offerte presentate</t>
  </si>
  <si>
    <t>CIG: Z122040572</t>
  </si>
  <si>
    <t>CIG: Z1820E43DB</t>
  </si>
  <si>
    <t>Sostituzione porte ed infissi presso la sede del Teatro Marrucino di Chieti</t>
  </si>
  <si>
    <t>26.02.2018</t>
  </si>
  <si>
    <t>Fornitura servizi di affissIone per Stagione lirica e Rassegna dialettale</t>
  </si>
  <si>
    <t>CIG: Z6D20299B5</t>
  </si>
  <si>
    <t>Eventi Sonori Service di Tatulli Bruno - P.IVA 00933930679</t>
  </si>
  <si>
    <t>29.10.2017</t>
  </si>
  <si>
    <t>CIG: ZF7201A67D</t>
  </si>
  <si>
    <t>Trasporto scenografie opera lirica "La Cenerentola"</t>
  </si>
  <si>
    <t>Autotrasporto Contino S.r.l. - P.IVA 04977520875</t>
  </si>
  <si>
    <t>CIG: Z50201A694</t>
  </si>
  <si>
    <t>Noleggio calzature opera lirica "La Cenerentola"</t>
  </si>
  <si>
    <t>Calzature Epoca S.r.l. - P.IVA 09260300158</t>
  </si>
  <si>
    <t>CIG: Z8B201C435</t>
  </si>
  <si>
    <t>Noleggio parrucche opera lirica "La Cenerentola"</t>
  </si>
  <si>
    <t>Audello Mario - P.IVA 00666890017</t>
  </si>
  <si>
    <t>CIG: ZC1201A6A4</t>
  </si>
  <si>
    <t>Sartoria teatrale Arrigo S.r.l. - P.IVA 01332140068</t>
  </si>
  <si>
    <t>Noleggio costumi d'epoca opera lirica "La Cenerentola"</t>
  </si>
  <si>
    <t>CIG: Z7C201A6AC</t>
  </si>
  <si>
    <t>Noleggio scenografie opera lirica "La Cenerentola"</t>
  </si>
  <si>
    <t>Taormina opera stars S.rl. - P.IVA 03429380839</t>
  </si>
  <si>
    <t>CIG: ZDD2029C71</t>
  </si>
  <si>
    <t>Associazione Musicale Suoni del Sud - P.IVA 94089770716</t>
  </si>
  <si>
    <t>Servizi artistici, diretti ed indiretti, per opera lirica "La Cenerentola"</t>
  </si>
  <si>
    <t>CIG: ZD81DEEB16</t>
  </si>
  <si>
    <t>Fornitura n. 2 bandiere "Italia" ed "Europa"</t>
  </si>
  <si>
    <t>Ns bandiere S.r.l. - P.IVA 02110260698</t>
  </si>
  <si>
    <t>22.03.2017</t>
  </si>
  <si>
    <t>17.03.2017</t>
  </si>
  <si>
    <t>CIG: Z941DEF04A</t>
  </si>
  <si>
    <t>Risoluzione problemi di rete causati da sbalzo di corrente</t>
  </si>
  <si>
    <t>CIG: Z621EC5F0B</t>
  </si>
  <si>
    <t>Intervento urgente di sostituzione ethernet switch causa fulmine</t>
  </si>
  <si>
    <t>20.05.2017</t>
  </si>
  <si>
    <t>CIG: ZC72099BB6</t>
  </si>
  <si>
    <t>03.11.2017</t>
  </si>
  <si>
    <t>Risoluzione problemi di navigazione internet e posta elettronica</t>
  </si>
  <si>
    <t>20.12.2017</t>
  </si>
  <si>
    <t>CIG: Z59216F07D</t>
  </si>
  <si>
    <t>Intervento urgente risoluzione problemi hardware e software</t>
  </si>
  <si>
    <t>Acquisto libri di contabilità pubblica</t>
  </si>
  <si>
    <t>Dike Giuridica Editrice S.r.l. - P.IVA  09247421002</t>
  </si>
  <si>
    <t>CIG: ZCA2097D25</t>
  </si>
  <si>
    <t>03.11.2013</t>
  </si>
  <si>
    <t>CIG: Z6D20BD3A8</t>
  </si>
  <si>
    <t>Acquisto materiale idrosanitario</t>
  </si>
  <si>
    <t>Libreria De Luca - P.IVA 00087170692</t>
  </si>
  <si>
    <t>CIG: Z251E28D59</t>
  </si>
  <si>
    <t>Acquisto buste da lettera imbottite</t>
  </si>
  <si>
    <t>07.04.2017</t>
  </si>
  <si>
    <t>Acquisto libri contabilità pubblica ed amministrazione</t>
  </si>
  <si>
    <t>Libreria La Scolastica di Antonio de Lisi - P.IVA 01854580592</t>
  </si>
  <si>
    <t>CIG: Z841E7890D</t>
  </si>
  <si>
    <t>04.05.2017</t>
  </si>
  <si>
    <t>CIG: Z271D40502</t>
  </si>
  <si>
    <t>Gianluca Guerra ADV - P.IVA 02076350699</t>
  </si>
  <si>
    <t>31.01.2017</t>
  </si>
  <si>
    <t>CIG: Z841DAECDD</t>
  </si>
  <si>
    <t>Studi ed ideazioni grafiche gennaio 2017</t>
  </si>
  <si>
    <t>Studi ed ideazioni grafiche febbraio 2017</t>
  </si>
  <si>
    <t>Studi ed ideazioni grafiche aprile 2017</t>
  </si>
  <si>
    <t>CIG: ZCD1E6D99D</t>
  </si>
  <si>
    <t>30.04.2017</t>
  </si>
  <si>
    <t>30.06.2017</t>
  </si>
  <si>
    <t>Studi ed ideazioni grafiche giugno 2017</t>
  </si>
  <si>
    <t>CIG: Z181F2F036</t>
  </si>
  <si>
    <t>CIG: Z382164AB8</t>
  </si>
  <si>
    <t>Grafica "Giove a Pompei" + inviti Bicentenario + stampe Prosa 2018</t>
  </si>
  <si>
    <t>CIG: ZD9216055C</t>
  </si>
  <si>
    <t>Noleggio piattaforma aerea con operatore</t>
  </si>
  <si>
    <t>D'Addazio Noleggi S.r.l. - P.IVA 01547040681</t>
  </si>
  <si>
    <t>CIG: ZCD20F31DF</t>
  </si>
  <si>
    <t>Restauro Dipinti di Cornelia Dittmar - P.IVA 01599010699</t>
  </si>
  <si>
    <t>28.11.2017</t>
  </si>
  <si>
    <t>Esecuzione saggi stratigrafici su facciata Teatro Marrucino in data 28.11.2017</t>
  </si>
  <si>
    <t>CIG: Z5B20D9F8C</t>
  </si>
  <si>
    <t>Incarico professionale per richieste di pareri / autorizzazioni, D.L., C.S.P. e C.S.E. lavori di sostituzione porte e finestre Teatro Marrucino</t>
  </si>
  <si>
    <t>Arch. Salvatore Polimeno - P.IVA 00357050699</t>
  </si>
  <si>
    <t>12.01.2018</t>
  </si>
  <si>
    <t>CIG: Z0120E814F</t>
  </si>
  <si>
    <t>Pubblicità della stagione 2018 su "Il Centro" in data 12.01.2018</t>
  </si>
  <si>
    <t>A. Manzoni &amp; C. S.p.A. - P.IVA 04705810150</t>
  </si>
  <si>
    <t>CIG: ZB620D2501</t>
  </si>
  <si>
    <t>Acquisto lampadine per specchi sala trucco</t>
  </si>
  <si>
    <t>17.11.2017</t>
  </si>
  <si>
    <t>CIG: Z8F1FF9E43</t>
  </si>
  <si>
    <t>Sharp Electronics Italia S.p.a. - P.IVA 09275090158</t>
  </si>
  <si>
    <t>Noleggio n. 2 fotocopiatrici SHARP tramite Convenzione CONSIP - canone dal 12.10.2017 al 11.01.2018</t>
  </si>
  <si>
    <t>11.01.2018</t>
  </si>
  <si>
    <t>CIG: Z121FF1C7C</t>
  </si>
  <si>
    <t>Servizi pubblicitari su "Il Centro" per il mese di settembre 2017</t>
  </si>
  <si>
    <t>30.09.2017</t>
  </si>
  <si>
    <t>CIG: Z0A1F4788C</t>
  </si>
  <si>
    <t>N. 55 pasti somministrati in data 27.06.2017 per buffet conclusione stagione scuola di recitazione</t>
  </si>
  <si>
    <t>D&amp;B Consulting S.r.l.s. - P.IVA 02554470696</t>
  </si>
  <si>
    <t>14.03.2017</t>
  </si>
  <si>
    <t>Acquisto materiale manutenzione ordinaria bagno</t>
  </si>
  <si>
    <t>CIG: ZB11E23A7C</t>
  </si>
  <si>
    <t>Servizi pubblicitari su "Il Centro" dal 13.04.2017 al 27.05.2017</t>
  </si>
  <si>
    <t>27.05.2017</t>
  </si>
  <si>
    <t>CIG: Z4A1E029B4</t>
  </si>
  <si>
    <t>31.12.2017</t>
  </si>
  <si>
    <t>Inf.Or. S.r.l. - P.IVA   00904980513</t>
  </si>
  <si>
    <t>CIG: Z871D3D072</t>
  </si>
  <si>
    <t>Diagnosi e ritiro urgente n. 1 PC uffici amministrativi</t>
  </si>
  <si>
    <t>Infoteam Service S.r.l. - P.IVA 01572050688</t>
  </si>
  <si>
    <t>08.02.2017</t>
  </si>
  <si>
    <t>Stefa Serramenti S.a.s. - P.IVA 02007000694</t>
  </si>
  <si>
    <t>CIG: Z1B1D31F49</t>
  </si>
  <si>
    <t>Acquisto urgente materiale edile</t>
  </si>
  <si>
    <t>CIG: Z251EEAC88</t>
  </si>
  <si>
    <t>Ideazione manifesti e locandine spettacoli scuola di recitazione 2017</t>
  </si>
  <si>
    <t>08.07.2017</t>
  </si>
  <si>
    <t>CIG: Z7F1F45955</t>
  </si>
  <si>
    <t>Fornitura n. 150 programmi di sala per concerto Mazzoccante - Kobrin</t>
  </si>
  <si>
    <t>CIG: ZB81D11FA3</t>
  </si>
  <si>
    <t>Intervento urgente di ripristino rete aziendale PC</t>
  </si>
  <si>
    <t>02.01.2017</t>
  </si>
  <si>
    <t>CIG: ZE61CE1CA4</t>
  </si>
  <si>
    <t xml:space="preserve">CIG: Z60216A9D2 </t>
  </si>
  <si>
    <t>Lavori di posa in opera parquet foyer storico</t>
  </si>
  <si>
    <t>Fantaguzzi Mario e Matteo - P.IVA 01118160686</t>
  </si>
  <si>
    <t>26.11.2017</t>
  </si>
  <si>
    <t>CIG: Z1020CBB79</t>
  </si>
  <si>
    <t>Noleggio materiali musicali per opera lirica "La Boheme"</t>
  </si>
  <si>
    <t>Casa Ricordi S.r.l. - P.IVA 07877770961</t>
  </si>
  <si>
    <t>CIG: Z0E20F2E6F</t>
  </si>
  <si>
    <t>Stampa n. 4.000 estratto La lirica d'Abruzzo della rivista Tesori d'Abruzzo + n. 500 copie rivista Tesori d'Abruzzo</t>
  </si>
  <si>
    <t>De Siena Editore S.a.s. di Paolo de Siena e C. - P.IVA 01884150689</t>
  </si>
  <si>
    <t>CIG: Z302129D46</t>
  </si>
  <si>
    <t>Allestimento audio / luci / video per opera lirica "Giove a Pompei" dal 06.12.2017 al 10.12.2017</t>
  </si>
  <si>
    <t>SPS Servizi per lo Spettacolo S.r.l. - P.IVA 03856920719</t>
  </si>
  <si>
    <t>CIG: Z6B212A650</t>
  </si>
  <si>
    <t>Noleggio costumi opera lirica "Giove a Pompei"</t>
  </si>
  <si>
    <t>Sartoria Shangrillà di Pecorella Diego - P.IVA 03835140710</t>
  </si>
  <si>
    <t>CIG: ZED2087507</t>
  </si>
  <si>
    <t>Acquisto n. 40 sedie per orchestrali + n. 1 podio per direttore d'orchestra</t>
  </si>
  <si>
    <t>Thomann GMBH - DE 257375233</t>
  </si>
  <si>
    <t>30.11.2017</t>
  </si>
  <si>
    <t>CIG: Z4F203B9B9</t>
  </si>
  <si>
    <t>Incarico professionale relativo a tribunale di Chieti n. 972/17 e n. 1022/17</t>
  </si>
  <si>
    <t>conclusione cause</t>
  </si>
  <si>
    <t>Servizi pubblicitari su testata "Il Messaggero"</t>
  </si>
  <si>
    <t>CIG: Z991CD1A9D</t>
  </si>
  <si>
    <t>CIG: ZD1D3E507</t>
  </si>
  <si>
    <t>Orchestra opera lirica "Tosca"</t>
  </si>
  <si>
    <t>Fondazione Orchestra Regionale Marche - C.F. 02013990425</t>
  </si>
  <si>
    <t>11.12.2016</t>
  </si>
  <si>
    <t>CIG: Z0C1E82CCD</t>
  </si>
  <si>
    <t>CIG: Z501EB631D</t>
  </si>
  <si>
    <t>Acquisizione spazi pubblicitari su "La voce dei Marrucini"</t>
  </si>
  <si>
    <t>Centro studi e documentazione Spezioli - P.IVA 01388240697</t>
  </si>
  <si>
    <t>31.08.2017</t>
  </si>
  <si>
    <t>CIG: ZEE2051E54</t>
  </si>
  <si>
    <t>Manodopera hardware e software su stampante</t>
  </si>
  <si>
    <t>16.10.2017</t>
  </si>
  <si>
    <t>Acquisto materiale vario</t>
  </si>
  <si>
    <t>CIG: ZD420E1D75</t>
  </si>
  <si>
    <t>Ideazione e realizzazione grafica opera lirica "La Boheme"</t>
  </si>
  <si>
    <t>Affissione n. 1 manifesto formato m 6x3 "Stagione Prosa 2018" (zona Chieti)</t>
  </si>
  <si>
    <t>Affissione n. 6 manifesti formato m 6x3 "Stagione Prosa 2018" (zone Pescara e San Giovanni Teatino)</t>
  </si>
  <si>
    <t>CIG: Z48214A09B</t>
  </si>
  <si>
    <t xml:space="preserve">Consorzio Marche Spettacolo - P.IVA 02494160423 </t>
  </si>
  <si>
    <t>Spese di comunicazione opera lirica "La Boheme"</t>
  </si>
  <si>
    <t>Impresa Fantacuzzi di Mario e Matteo Fantacucci S.n.c. - P.IVA 01118160686</t>
  </si>
  <si>
    <t>CIG: Z13216A9B8</t>
  </si>
  <si>
    <t>Acquisto parquet per Foyer storico del Teatro Marrucino</t>
  </si>
  <si>
    <t>Vemac S.r.l. a socio unico - P.IVA 01827640689</t>
  </si>
  <si>
    <t>CIG: Z5E201E047</t>
  </si>
  <si>
    <t>CONSIP - Progetto esecutivo per la realizzazione in accordo quadro centrali telefoniche 7</t>
  </si>
  <si>
    <t>Telecom S.p.a. - P.IVA 00488410010</t>
  </si>
  <si>
    <t>11.12.2017</t>
  </si>
  <si>
    <t>12.03.2018</t>
  </si>
  <si>
    <t>CIG: Z761D70957</t>
  </si>
  <si>
    <t>Buffet banda musicale Corpo Militare Croce Rossa Italiana (Conv. Art-Ensemble)</t>
  </si>
  <si>
    <t>REA.PRO.GI S.r.l. - P.IVA 02330240694</t>
  </si>
  <si>
    <t>12.02.2017</t>
  </si>
  <si>
    <t>CIG: ZEC205BE96</t>
  </si>
  <si>
    <t>CIG: ZE32097D05</t>
  </si>
  <si>
    <t>Grafica e stampa manifesti, poste e n. 40 inviti opera lirica "La Cenerentola"</t>
  </si>
  <si>
    <t>Grafica e stampa vetrofanie, biglietti, badge, nuovi marchi d'azienda</t>
  </si>
  <si>
    <t>24.10.2017</t>
  </si>
  <si>
    <t>CIG: Z6C21170C1</t>
  </si>
  <si>
    <t>Canone anno 2018 servizio di supporto a pacchetti applicativo contabilità economico patrimoniale</t>
  </si>
  <si>
    <t>Canone annuale servizio di supporto a pacchetti applicativo contabilità economico patrimoniale</t>
  </si>
  <si>
    <t>31.12.2018</t>
  </si>
  <si>
    <t>Piemme S.p.a. - P.IVA 05122191009</t>
  </si>
  <si>
    <t>21.04.2017</t>
  </si>
  <si>
    <t>Avv. Antonella Bosco - C.F. BSCNNL57E61C632X</t>
  </si>
  <si>
    <t>Consulenza</t>
  </si>
  <si>
    <t>Noleggio di apparecchiature audio, strutture, luci e video opera lirica "Cenerentola"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</si>
</sst>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44" fontId="1" fillId="0" borderId="1" xfId="0" applyNumberFormat="1" applyFont="1" applyBorder="1"/>
    <xf numFmtId="0" fontId="1" fillId="0" borderId="0" xfId="0" applyFont="1"/>
    <xf numFmtId="44" fontId="1" fillId="0" borderId="0" xfId="0" applyNumberFormat="1" applyFont="1"/>
    <xf numFmtId="0" fontId="2" fillId="0" borderId="1" xfId="0" applyFont="1" applyBorder="1"/>
    <xf numFmtId="4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Fill="1" applyBorder="1"/>
    <xf numFmtId="0" fontId="1" fillId="0" borderId="0" xfId="0" applyFont="1" applyFill="1"/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44" fontId="1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44" fontId="2" fillId="0" borderId="1" xfId="0" applyNumberFormat="1" applyFont="1" applyFill="1" applyBorder="1"/>
    <xf numFmtId="0" fontId="1" fillId="0" borderId="3" xfId="0" applyFont="1" applyFill="1" applyBorder="1" applyAlignment="1">
      <alignment horizontal="left" wrapText="1"/>
    </xf>
    <xf numFmtId="0" fontId="1" fillId="0" borderId="3" xfId="0" applyFont="1" applyBorder="1"/>
    <xf numFmtId="0" fontId="1" fillId="0" borderId="3" xfId="0" applyFont="1" applyFill="1" applyBorder="1"/>
    <xf numFmtId="0" fontId="1" fillId="0" borderId="2" xfId="0" applyFont="1" applyFill="1" applyBorder="1"/>
    <xf numFmtId="0" fontId="1" fillId="0" borderId="4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6"/>
  <sheetViews>
    <sheetView tabSelected="1" topLeftCell="A298" workbookViewId="0">
      <selection activeCell="B100" sqref="B100"/>
    </sheetView>
  </sheetViews>
  <sheetFormatPr defaultRowHeight="12" x14ac:dyDescent="0.2"/>
  <cols>
    <col min="1" max="1" width="14" style="15" bestFit="1" customWidth="1"/>
    <col min="2" max="2" width="29.28515625" style="6" bestFit="1" customWidth="1"/>
    <col min="3" max="3" width="41.42578125" style="6" bestFit="1" customWidth="1"/>
    <col min="4" max="4" width="15.140625" style="6" bestFit="1" customWidth="1"/>
    <col min="5" max="5" width="48.5703125" style="6" bestFit="1" customWidth="1"/>
    <col min="6" max="6" width="14.28515625" style="3" bestFit="1" customWidth="1"/>
    <col min="7" max="7" width="48.5703125" style="6" bestFit="1" customWidth="1"/>
    <col min="8" max="8" width="20.5703125" style="7" bestFit="1" customWidth="1"/>
    <col min="9" max="9" width="14.28515625" style="7" bestFit="1" customWidth="1"/>
    <col min="10" max="10" width="19.42578125" style="3" bestFit="1" customWidth="1"/>
    <col min="11" max="16384" width="9.140625" style="6"/>
  </cols>
  <sheetData>
    <row r="1" spans="1:10" s="3" customFormat="1" x14ac:dyDescent="0.2">
      <c r="A1" s="12" t="s">
        <v>0</v>
      </c>
      <c r="B1" s="1" t="s">
        <v>1</v>
      </c>
      <c r="C1" s="1" t="s">
        <v>2</v>
      </c>
      <c r="D1" s="1" t="s">
        <v>3</v>
      </c>
      <c r="E1" s="1" t="s">
        <v>246</v>
      </c>
      <c r="F1" s="1" t="s">
        <v>247</v>
      </c>
      <c r="G1" s="1" t="s">
        <v>4</v>
      </c>
      <c r="H1" s="2" t="s">
        <v>5</v>
      </c>
      <c r="I1" s="2" t="s">
        <v>6</v>
      </c>
      <c r="J1" s="1" t="s">
        <v>12</v>
      </c>
    </row>
    <row r="2" spans="1:10" s="3" customFormat="1" x14ac:dyDescent="0.2">
      <c r="A2" s="12" t="s">
        <v>393</v>
      </c>
      <c r="B2" s="4" t="s">
        <v>7</v>
      </c>
      <c r="C2" s="4" t="s">
        <v>392</v>
      </c>
      <c r="D2" s="4" t="s">
        <v>105</v>
      </c>
      <c r="E2" s="4" t="s">
        <v>436</v>
      </c>
      <c r="F2" s="1">
        <v>1</v>
      </c>
      <c r="G2" s="4" t="s">
        <v>436</v>
      </c>
      <c r="H2" s="2">
        <v>4331</v>
      </c>
      <c r="I2" s="2">
        <v>4331</v>
      </c>
      <c r="J2" s="1" t="s">
        <v>437</v>
      </c>
    </row>
    <row r="3" spans="1:10" s="3" customFormat="1" x14ac:dyDescent="0.2">
      <c r="A3" s="12"/>
      <c r="B3" s="1"/>
      <c r="C3" s="1"/>
      <c r="D3" s="1"/>
      <c r="E3" s="1"/>
      <c r="F3" s="1"/>
      <c r="G3" s="1"/>
      <c r="H3" s="2"/>
      <c r="I3" s="2"/>
      <c r="J3" s="1"/>
    </row>
    <row r="4" spans="1:10" s="3" customFormat="1" x14ac:dyDescent="0.2">
      <c r="A4" s="13" t="s">
        <v>19</v>
      </c>
      <c r="B4" s="4" t="s">
        <v>7</v>
      </c>
      <c r="C4" s="32" t="s">
        <v>216</v>
      </c>
      <c r="D4" s="4" t="s">
        <v>8</v>
      </c>
      <c r="E4" s="4" t="s">
        <v>20</v>
      </c>
      <c r="F4" s="1">
        <v>2</v>
      </c>
      <c r="G4" s="4" t="s">
        <v>28</v>
      </c>
      <c r="H4" s="5"/>
      <c r="I4" s="5"/>
      <c r="J4" s="1"/>
    </row>
    <row r="5" spans="1:10" s="3" customFormat="1" x14ac:dyDescent="0.2">
      <c r="A5" s="13"/>
      <c r="B5" s="4"/>
      <c r="C5" s="33"/>
      <c r="D5" s="4"/>
      <c r="E5" s="4" t="s">
        <v>21</v>
      </c>
      <c r="F5" s="1"/>
      <c r="G5" s="4"/>
      <c r="H5" s="5"/>
      <c r="I5" s="5"/>
      <c r="J5" s="1"/>
    </row>
    <row r="6" spans="1:10" s="3" customFormat="1" x14ac:dyDescent="0.2">
      <c r="A6" s="13"/>
      <c r="B6" s="4"/>
      <c r="C6" s="4"/>
      <c r="D6" s="4"/>
      <c r="E6" s="4" t="s">
        <v>22</v>
      </c>
      <c r="F6" s="1"/>
      <c r="G6" s="4"/>
      <c r="H6" s="5"/>
      <c r="I6" s="5"/>
      <c r="J6" s="1"/>
    </row>
    <row r="7" spans="1:10" s="3" customFormat="1" x14ac:dyDescent="0.2">
      <c r="A7" s="13"/>
      <c r="B7" s="4"/>
      <c r="C7" s="4"/>
      <c r="D7" s="4"/>
      <c r="E7" s="4" t="s">
        <v>23</v>
      </c>
      <c r="F7" s="1"/>
      <c r="G7" s="4"/>
      <c r="H7" s="5"/>
      <c r="I7" s="5"/>
      <c r="J7" s="1"/>
    </row>
    <row r="8" spans="1:10" s="3" customFormat="1" x14ac:dyDescent="0.2">
      <c r="A8" s="13"/>
      <c r="B8" s="4"/>
      <c r="C8" s="4"/>
      <c r="D8" s="4"/>
      <c r="E8" s="4" t="s">
        <v>24</v>
      </c>
      <c r="F8" s="1"/>
      <c r="G8" s="4"/>
      <c r="H8" s="5"/>
      <c r="I8" s="5"/>
      <c r="J8" s="1"/>
    </row>
    <row r="9" spans="1:10" s="3" customFormat="1" x14ac:dyDescent="0.2">
      <c r="A9" s="13"/>
      <c r="B9" s="4"/>
      <c r="C9" s="4"/>
      <c r="D9" s="4"/>
      <c r="E9" s="4" t="s">
        <v>25</v>
      </c>
      <c r="F9" s="1"/>
      <c r="G9" s="4"/>
      <c r="H9" s="5"/>
      <c r="I9" s="5"/>
      <c r="J9" s="1"/>
    </row>
    <row r="10" spans="1:10" s="3" customFormat="1" x14ac:dyDescent="0.2">
      <c r="A10" s="13"/>
      <c r="B10" s="4"/>
      <c r="C10" s="4"/>
      <c r="D10" s="4"/>
      <c r="E10" s="4" t="s">
        <v>27</v>
      </c>
      <c r="F10" s="1"/>
      <c r="G10" s="4"/>
      <c r="H10" s="5"/>
      <c r="I10" s="5"/>
      <c r="J10" s="1"/>
    </row>
    <row r="11" spans="1:10" s="3" customFormat="1" x14ac:dyDescent="0.2">
      <c r="A11" s="13"/>
      <c r="B11" s="4"/>
      <c r="C11" s="4"/>
      <c r="D11" s="4"/>
      <c r="E11" s="4" t="s">
        <v>26</v>
      </c>
      <c r="F11" s="1"/>
      <c r="G11" s="4"/>
      <c r="H11" s="5"/>
      <c r="I11" s="5"/>
      <c r="J11" s="1"/>
    </row>
    <row r="12" spans="1:10" s="3" customFormat="1" x14ac:dyDescent="0.2">
      <c r="A12" s="13"/>
      <c r="B12" s="4"/>
      <c r="C12" s="4"/>
      <c r="D12" s="4"/>
      <c r="E12" s="4"/>
      <c r="F12" s="1"/>
      <c r="G12" s="4"/>
      <c r="H12" s="5"/>
      <c r="I12" s="5"/>
      <c r="J12" s="1"/>
    </row>
    <row r="13" spans="1:10" x14ac:dyDescent="0.2">
      <c r="A13" s="13" t="s">
        <v>19</v>
      </c>
      <c r="B13" s="4" t="s">
        <v>7</v>
      </c>
      <c r="C13" s="32" t="s">
        <v>216</v>
      </c>
      <c r="D13" s="4" t="s">
        <v>8</v>
      </c>
      <c r="E13" s="4" t="s">
        <v>210</v>
      </c>
      <c r="F13" s="1">
        <v>1</v>
      </c>
      <c r="G13" s="4" t="s">
        <v>212</v>
      </c>
      <c r="H13" s="5">
        <v>34757.800000000003</v>
      </c>
      <c r="I13" s="5">
        <v>10427.34</v>
      </c>
      <c r="J13" s="1" t="s">
        <v>215</v>
      </c>
    </row>
    <row r="14" spans="1:10" x14ac:dyDescent="0.2">
      <c r="A14" s="13"/>
      <c r="B14" s="4"/>
      <c r="C14" s="33"/>
      <c r="D14" s="4"/>
      <c r="E14" s="4" t="s">
        <v>211</v>
      </c>
      <c r="F14" s="1"/>
      <c r="G14" s="4"/>
      <c r="H14" s="5"/>
      <c r="I14" s="5"/>
      <c r="J14" s="1"/>
    </row>
    <row r="15" spans="1:10" x14ac:dyDescent="0.2">
      <c r="A15" s="13"/>
      <c r="B15" s="4"/>
      <c r="C15" s="4"/>
      <c r="D15" s="4"/>
      <c r="E15" s="4" t="s">
        <v>212</v>
      </c>
      <c r="F15" s="1"/>
      <c r="G15" s="4"/>
      <c r="H15" s="5"/>
      <c r="I15" s="5"/>
      <c r="J15" s="1"/>
    </row>
    <row r="16" spans="1:10" x14ac:dyDescent="0.2">
      <c r="A16" s="13"/>
      <c r="B16" s="4"/>
      <c r="C16" s="4"/>
      <c r="D16" s="4"/>
      <c r="E16" s="4" t="s">
        <v>213</v>
      </c>
      <c r="F16" s="1"/>
      <c r="G16" s="4"/>
      <c r="H16" s="5"/>
      <c r="I16" s="5"/>
      <c r="J16" s="1"/>
    </row>
    <row r="17" spans="1:10" x14ac:dyDescent="0.2">
      <c r="A17" s="13"/>
      <c r="B17" s="4"/>
      <c r="C17" s="4"/>
      <c r="D17" s="4"/>
      <c r="E17" s="4" t="s">
        <v>214</v>
      </c>
      <c r="F17" s="1"/>
      <c r="G17" s="4"/>
      <c r="H17" s="5"/>
      <c r="I17" s="5"/>
      <c r="J17" s="1"/>
    </row>
    <row r="18" spans="1:10" s="3" customFormat="1" x14ac:dyDescent="0.2">
      <c r="A18" s="12"/>
      <c r="B18" s="1"/>
      <c r="C18" s="1"/>
      <c r="D18" s="1"/>
      <c r="E18" s="1"/>
      <c r="F18" s="1"/>
      <c r="G18" s="1"/>
      <c r="H18" s="2"/>
      <c r="I18" s="2"/>
      <c r="J18" s="1"/>
    </row>
    <row r="19" spans="1:10" s="3" customFormat="1" x14ac:dyDescent="0.2">
      <c r="A19" s="13" t="s">
        <v>14</v>
      </c>
      <c r="B19" s="4" t="s">
        <v>7</v>
      </c>
      <c r="C19" s="32" t="s">
        <v>238</v>
      </c>
      <c r="D19" s="4" t="s">
        <v>8</v>
      </c>
      <c r="E19" s="4" t="s">
        <v>9</v>
      </c>
      <c r="F19" s="1">
        <v>1</v>
      </c>
      <c r="G19" s="4" t="s">
        <v>9</v>
      </c>
      <c r="H19" s="5">
        <v>488</v>
      </c>
      <c r="I19" s="5">
        <v>488</v>
      </c>
      <c r="J19" s="1" t="s">
        <v>13</v>
      </c>
    </row>
    <row r="20" spans="1:10" s="3" customFormat="1" x14ac:dyDescent="0.2">
      <c r="A20" s="13"/>
      <c r="B20" s="4"/>
      <c r="C20" s="33"/>
      <c r="D20" s="4"/>
      <c r="E20" s="4" t="s">
        <v>10</v>
      </c>
      <c r="F20" s="1"/>
      <c r="G20" s="4"/>
      <c r="H20" s="5"/>
      <c r="I20" s="5"/>
      <c r="J20" s="1"/>
    </row>
    <row r="21" spans="1:10" s="3" customFormat="1" x14ac:dyDescent="0.2">
      <c r="A21" s="13"/>
      <c r="B21" s="4"/>
      <c r="C21" s="4"/>
      <c r="D21" s="4"/>
      <c r="E21" s="4" t="s">
        <v>11</v>
      </c>
      <c r="F21" s="1"/>
      <c r="G21" s="4"/>
      <c r="H21" s="5"/>
      <c r="I21" s="5"/>
      <c r="J21" s="1"/>
    </row>
    <row r="22" spans="1:10" s="3" customFormat="1" x14ac:dyDescent="0.2">
      <c r="A22" s="13"/>
      <c r="B22" s="4"/>
      <c r="C22" s="4"/>
      <c r="D22" s="4"/>
      <c r="E22" s="4"/>
      <c r="F22" s="1"/>
      <c r="G22" s="4"/>
      <c r="H22" s="5"/>
      <c r="I22" s="5"/>
      <c r="J22" s="1"/>
    </row>
    <row r="23" spans="1:10" s="3" customFormat="1" x14ac:dyDescent="0.2">
      <c r="A23" s="13" t="s">
        <v>368</v>
      </c>
      <c r="B23" s="4" t="s">
        <v>7</v>
      </c>
      <c r="C23" s="4" t="s">
        <v>239</v>
      </c>
      <c r="D23" s="4" t="s">
        <v>8</v>
      </c>
      <c r="E23" s="4" t="s">
        <v>18</v>
      </c>
      <c r="F23" s="1">
        <v>1</v>
      </c>
      <c r="G23" s="4" t="s">
        <v>16</v>
      </c>
      <c r="H23" s="5">
        <v>369.5</v>
      </c>
      <c r="I23" s="5">
        <v>369.5</v>
      </c>
      <c r="J23" s="1" t="s">
        <v>17</v>
      </c>
    </row>
    <row r="24" spans="1:10" s="3" customFormat="1" x14ac:dyDescent="0.2">
      <c r="A24" s="13"/>
      <c r="B24" s="4"/>
      <c r="C24" s="4"/>
      <c r="D24" s="4"/>
      <c r="E24" s="4" t="s">
        <v>16</v>
      </c>
      <c r="F24" s="1"/>
      <c r="G24" s="4"/>
      <c r="H24" s="5"/>
      <c r="I24" s="5"/>
      <c r="J24" s="1"/>
    </row>
    <row r="25" spans="1:10" s="3" customFormat="1" x14ac:dyDescent="0.2">
      <c r="A25" s="13"/>
      <c r="B25" s="4"/>
      <c r="C25" s="4"/>
      <c r="D25" s="4"/>
      <c r="E25" s="4" t="s">
        <v>15</v>
      </c>
      <c r="F25" s="1"/>
      <c r="G25" s="4"/>
      <c r="H25" s="5"/>
      <c r="I25" s="5"/>
      <c r="J25" s="1"/>
    </row>
    <row r="26" spans="1:10" s="3" customFormat="1" x14ac:dyDescent="0.2">
      <c r="A26" s="13"/>
      <c r="B26" s="4"/>
      <c r="C26" s="4"/>
      <c r="D26" s="4"/>
      <c r="E26" s="4"/>
      <c r="F26" s="1"/>
      <c r="G26" s="4"/>
      <c r="H26" s="5"/>
      <c r="I26" s="5"/>
      <c r="J26" s="1"/>
    </row>
    <row r="27" spans="1:10" s="3" customFormat="1" x14ac:dyDescent="0.2">
      <c r="A27" s="12" t="s">
        <v>365</v>
      </c>
      <c r="B27" s="4" t="s">
        <v>7</v>
      </c>
      <c r="C27" s="4" t="s">
        <v>366</v>
      </c>
      <c r="D27" s="4" t="s">
        <v>105</v>
      </c>
      <c r="E27" s="4" t="s">
        <v>355</v>
      </c>
      <c r="F27" s="1">
        <v>1</v>
      </c>
      <c r="G27" s="4" t="s">
        <v>355</v>
      </c>
      <c r="H27" s="2">
        <v>195.2</v>
      </c>
      <c r="I27" s="2">
        <v>195.2</v>
      </c>
      <c r="J27" s="1" t="s">
        <v>367</v>
      </c>
    </row>
    <row r="28" spans="1:10" s="3" customFormat="1" x14ac:dyDescent="0.2">
      <c r="A28" s="12"/>
      <c r="B28" s="1"/>
      <c r="C28" s="1"/>
      <c r="D28" s="1"/>
      <c r="E28" s="1"/>
      <c r="F28" s="1"/>
      <c r="G28" s="1"/>
      <c r="H28" s="2"/>
      <c r="I28" s="2"/>
      <c r="J28" s="1"/>
    </row>
    <row r="29" spans="1:10" s="3" customFormat="1" x14ac:dyDescent="0.2">
      <c r="A29" s="13" t="s">
        <v>29</v>
      </c>
      <c r="B29" s="4" t="s">
        <v>7</v>
      </c>
      <c r="C29" s="4" t="s">
        <v>30</v>
      </c>
      <c r="D29" s="4" t="s">
        <v>8</v>
      </c>
      <c r="E29" s="4" t="s">
        <v>31</v>
      </c>
      <c r="F29" s="1">
        <v>2</v>
      </c>
      <c r="G29" s="4" t="s">
        <v>31</v>
      </c>
      <c r="H29" s="5">
        <v>651.24</v>
      </c>
      <c r="I29" s="5">
        <v>651.24</v>
      </c>
      <c r="J29" s="1" t="s">
        <v>34</v>
      </c>
    </row>
    <row r="30" spans="1:10" s="3" customFormat="1" x14ac:dyDescent="0.2">
      <c r="A30" s="13"/>
      <c r="B30" s="4"/>
      <c r="C30" s="4"/>
      <c r="D30" s="4"/>
      <c r="E30" s="4" t="s">
        <v>32</v>
      </c>
      <c r="F30" s="1"/>
      <c r="G30" s="4"/>
      <c r="H30" s="5"/>
      <c r="I30" s="5"/>
      <c r="J30" s="1"/>
    </row>
    <row r="31" spans="1:10" s="3" customFormat="1" x14ac:dyDescent="0.2">
      <c r="A31" s="13"/>
      <c r="B31" s="4"/>
      <c r="C31" s="4"/>
      <c r="D31" s="4"/>
      <c r="E31" s="4" t="s">
        <v>33</v>
      </c>
      <c r="F31" s="1"/>
      <c r="G31" s="4"/>
      <c r="H31" s="5"/>
      <c r="I31" s="5"/>
      <c r="J31" s="1"/>
    </row>
    <row r="32" spans="1:10" s="3" customFormat="1" x14ac:dyDescent="0.2">
      <c r="A32" s="12"/>
      <c r="B32" s="1"/>
      <c r="C32" s="1"/>
      <c r="D32" s="1"/>
      <c r="E32" s="1"/>
      <c r="F32" s="1"/>
      <c r="G32" s="1"/>
      <c r="H32" s="2"/>
      <c r="I32" s="2"/>
      <c r="J32" s="1"/>
    </row>
    <row r="33" spans="1:10" s="3" customFormat="1" x14ac:dyDescent="0.2">
      <c r="A33" s="13" t="s">
        <v>35</v>
      </c>
      <c r="B33" s="4" t="s">
        <v>7</v>
      </c>
      <c r="C33" s="32" t="s">
        <v>240</v>
      </c>
      <c r="D33" s="4" t="s">
        <v>8</v>
      </c>
      <c r="E33" s="4" t="s">
        <v>36</v>
      </c>
      <c r="F33" s="1">
        <v>2</v>
      </c>
      <c r="G33" s="4" t="s">
        <v>36</v>
      </c>
      <c r="H33" s="5">
        <v>2263.09</v>
      </c>
      <c r="I33" s="5">
        <v>2263.09</v>
      </c>
      <c r="J33" s="1" t="s">
        <v>37</v>
      </c>
    </row>
    <row r="34" spans="1:10" s="3" customFormat="1" x14ac:dyDescent="0.2">
      <c r="A34" s="13"/>
      <c r="B34" s="4"/>
      <c r="C34" s="33"/>
      <c r="D34" s="4"/>
      <c r="E34" s="4" t="s">
        <v>55</v>
      </c>
      <c r="F34" s="1"/>
      <c r="G34" s="4"/>
      <c r="H34" s="5"/>
      <c r="I34" s="5"/>
      <c r="J34" s="1"/>
    </row>
    <row r="35" spans="1:10" s="3" customFormat="1" x14ac:dyDescent="0.2">
      <c r="A35" s="12"/>
      <c r="B35" s="1"/>
      <c r="C35" s="1"/>
      <c r="D35" s="1"/>
      <c r="E35" s="1"/>
      <c r="F35" s="1"/>
      <c r="G35" s="1"/>
      <c r="H35" s="2"/>
      <c r="I35" s="2"/>
      <c r="J35" s="1"/>
    </row>
    <row r="36" spans="1:10" s="3" customFormat="1" x14ac:dyDescent="0.2">
      <c r="A36" s="12" t="s">
        <v>358</v>
      </c>
      <c r="B36" s="4" t="s">
        <v>7</v>
      </c>
      <c r="C36" s="4" t="s">
        <v>359</v>
      </c>
      <c r="D36" s="4" t="s">
        <v>105</v>
      </c>
      <c r="E36" s="4" t="s">
        <v>357</v>
      </c>
      <c r="F36" s="1">
        <v>1</v>
      </c>
      <c r="G36" s="4" t="s">
        <v>357</v>
      </c>
      <c r="H36" s="2">
        <v>56.67</v>
      </c>
      <c r="I36" s="2">
        <v>56.67</v>
      </c>
      <c r="J36" s="1" t="s">
        <v>17</v>
      </c>
    </row>
    <row r="37" spans="1:10" s="3" customFormat="1" x14ac:dyDescent="0.2">
      <c r="A37" s="12"/>
      <c r="B37" s="1"/>
      <c r="C37" s="4"/>
      <c r="D37" s="1"/>
      <c r="E37" s="1"/>
      <c r="F37" s="1"/>
      <c r="G37" s="1"/>
      <c r="H37" s="2"/>
      <c r="I37" s="2"/>
      <c r="J37" s="1"/>
    </row>
    <row r="38" spans="1:10" x14ac:dyDescent="0.2">
      <c r="A38" s="13" t="s">
        <v>353</v>
      </c>
      <c r="B38" s="4" t="s">
        <v>7</v>
      </c>
      <c r="C38" s="11" t="s">
        <v>354</v>
      </c>
      <c r="D38" s="4" t="s">
        <v>105</v>
      </c>
      <c r="E38" s="4" t="s">
        <v>355</v>
      </c>
      <c r="F38" s="1">
        <v>1</v>
      </c>
      <c r="G38" s="4" t="s">
        <v>355</v>
      </c>
      <c r="H38" s="5">
        <v>122</v>
      </c>
      <c r="I38" s="5">
        <v>122</v>
      </c>
      <c r="J38" s="1" t="s">
        <v>356</v>
      </c>
    </row>
    <row r="39" spans="1:10" x14ac:dyDescent="0.2">
      <c r="A39" s="13"/>
      <c r="B39" s="4"/>
      <c r="C39" s="11"/>
      <c r="D39" s="4"/>
      <c r="E39" s="4"/>
      <c r="F39" s="1"/>
      <c r="G39" s="4"/>
      <c r="H39" s="5"/>
      <c r="I39" s="5"/>
      <c r="J39" s="1"/>
    </row>
    <row r="40" spans="1:10" x14ac:dyDescent="0.2">
      <c r="A40" s="13" t="s">
        <v>394</v>
      </c>
      <c r="B40" s="4" t="s">
        <v>7</v>
      </c>
      <c r="C40" s="11" t="s">
        <v>395</v>
      </c>
      <c r="D40" s="4" t="s">
        <v>105</v>
      </c>
      <c r="E40" s="4" t="s">
        <v>396</v>
      </c>
      <c r="F40" s="1">
        <v>1</v>
      </c>
      <c r="G40" s="4" t="s">
        <v>396</v>
      </c>
      <c r="H40" s="5">
        <v>38500</v>
      </c>
      <c r="I40" s="5">
        <v>38500</v>
      </c>
      <c r="J40" s="1" t="s">
        <v>397</v>
      </c>
    </row>
    <row r="41" spans="1:10" x14ac:dyDescent="0.2">
      <c r="A41" s="13"/>
      <c r="B41" s="4"/>
      <c r="C41" s="11"/>
      <c r="D41" s="4"/>
      <c r="E41" s="4"/>
      <c r="F41" s="1"/>
      <c r="G41" s="4"/>
      <c r="H41" s="5"/>
      <c r="I41" s="5"/>
      <c r="J41" s="1"/>
    </row>
    <row r="42" spans="1:10" x14ac:dyDescent="0.2">
      <c r="A42" s="13" t="s">
        <v>304</v>
      </c>
      <c r="B42" s="4" t="s">
        <v>7</v>
      </c>
      <c r="C42" s="11" t="s">
        <v>308</v>
      </c>
      <c r="D42" s="4" t="s">
        <v>439</v>
      </c>
      <c r="E42" s="4" t="s">
        <v>305</v>
      </c>
      <c r="F42" s="1">
        <v>1</v>
      </c>
      <c r="G42" s="4" t="s">
        <v>305</v>
      </c>
      <c r="H42" s="5">
        <v>1249.28</v>
      </c>
      <c r="I42" s="5">
        <v>1249.28</v>
      </c>
      <c r="J42" s="1" t="s">
        <v>306</v>
      </c>
    </row>
    <row r="43" spans="1:10" x14ac:dyDescent="0.2">
      <c r="A43" s="13"/>
      <c r="B43" s="4"/>
      <c r="C43" s="11"/>
      <c r="D43" s="4"/>
      <c r="E43" s="4"/>
      <c r="F43" s="1"/>
      <c r="G43" s="4"/>
      <c r="H43" s="5"/>
      <c r="I43" s="5"/>
      <c r="J43" s="1"/>
    </row>
    <row r="44" spans="1:10" x14ac:dyDescent="0.2">
      <c r="A44" s="13" t="s">
        <v>47</v>
      </c>
      <c r="B44" s="4" t="s">
        <v>7</v>
      </c>
      <c r="C44" s="4" t="s">
        <v>38</v>
      </c>
      <c r="D44" s="4" t="s">
        <v>8</v>
      </c>
      <c r="E44" s="4" t="s">
        <v>39</v>
      </c>
      <c r="F44" s="1">
        <v>1</v>
      </c>
      <c r="G44" s="4" t="s">
        <v>41</v>
      </c>
      <c r="H44" s="5">
        <v>5856</v>
      </c>
      <c r="I44" s="5">
        <v>5856</v>
      </c>
      <c r="J44" s="1" t="s">
        <v>42</v>
      </c>
    </row>
    <row r="45" spans="1:10" x14ac:dyDescent="0.2">
      <c r="A45" s="13"/>
      <c r="B45" s="4"/>
      <c r="C45" s="4"/>
      <c r="D45" s="4"/>
      <c r="E45" s="4" t="s">
        <v>40</v>
      </c>
      <c r="F45" s="1"/>
      <c r="G45" s="4"/>
      <c r="H45" s="5"/>
      <c r="I45" s="5"/>
      <c r="J45" s="1"/>
    </row>
    <row r="46" spans="1:10" x14ac:dyDescent="0.2">
      <c r="A46" s="13"/>
      <c r="B46" s="4"/>
      <c r="C46" s="4"/>
      <c r="D46" s="4"/>
      <c r="E46" s="4" t="s">
        <v>41</v>
      </c>
      <c r="F46" s="1"/>
      <c r="G46" s="4"/>
      <c r="H46" s="5"/>
      <c r="I46" s="5"/>
      <c r="J46" s="1"/>
    </row>
    <row r="47" spans="1:10" x14ac:dyDescent="0.2">
      <c r="A47" s="13"/>
      <c r="B47" s="4"/>
      <c r="C47" s="11"/>
      <c r="D47" s="4"/>
      <c r="E47" s="4"/>
      <c r="F47" s="1"/>
      <c r="G47" s="4"/>
      <c r="H47" s="5"/>
      <c r="I47" s="5"/>
      <c r="J47" s="1"/>
    </row>
    <row r="48" spans="1:10" x14ac:dyDescent="0.2">
      <c r="A48" s="13" t="s">
        <v>48</v>
      </c>
      <c r="B48" s="4" t="s">
        <v>7</v>
      </c>
      <c r="C48" s="32" t="s">
        <v>237</v>
      </c>
      <c r="D48" s="4" t="s">
        <v>8</v>
      </c>
      <c r="E48" s="4" t="s">
        <v>9</v>
      </c>
      <c r="F48" s="1">
        <v>3</v>
      </c>
      <c r="G48" s="4" t="s">
        <v>45</v>
      </c>
      <c r="H48" s="5">
        <v>305</v>
      </c>
      <c r="I48" s="5">
        <v>305</v>
      </c>
      <c r="J48" s="1" t="s">
        <v>46</v>
      </c>
    </row>
    <row r="49" spans="1:10" x14ac:dyDescent="0.2">
      <c r="A49" s="13"/>
      <c r="B49" s="4"/>
      <c r="C49" s="33"/>
      <c r="D49" s="4"/>
      <c r="E49" s="4" t="s">
        <v>43</v>
      </c>
      <c r="F49" s="1"/>
      <c r="G49" s="4"/>
      <c r="H49" s="5"/>
      <c r="I49" s="5"/>
      <c r="J49" s="1"/>
    </row>
    <row r="50" spans="1:10" x14ac:dyDescent="0.2">
      <c r="A50" s="13"/>
      <c r="B50" s="4"/>
      <c r="C50" s="4"/>
      <c r="D50" s="4"/>
      <c r="E50" s="4" t="s">
        <v>44</v>
      </c>
      <c r="F50" s="1"/>
      <c r="G50" s="4"/>
      <c r="H50" s="5"/>
      <c r="I50" s="5"/>
      <c r="J50" s="1"/>
    </row>
    <row r="51" spans="1:10" x14ac:dyDescent="0.2">
      <c r="A51" s="13"/>
      <c r="B51" s="4"/>
      <c r="C51" s="4"/>
      <c r="D51" s="4"/>
      <c r="E51" s="4" t="s">
        <v>45</v>
      </c>
      <c r="F51" s="1"/>
      <c r="G51" s="4"/>
      <c r="H51" s="5"/>
      <c r="I51" s="5"/>
      <c r="J51" s="1"/>
    </row>
    <row r="52" spans="1:10" x14ac:dyDescent="0.2">
      <c r="A52" s="13"/>
      <c r="B52" s="4"/>
      <c r="C52" s="4"/>
      <c r="D52" s="4"/>
      <c r="E52" s="4" t="s">
        <v>10</v>
      </c>
      <c r="F52" s="1"/>
      <c r="G52" s="4"/>
      <c r="H52" s="5"/>
      <c r="I52" s="5"/>
      <c r="J52" s="1"/>
    </row>
    <row r="53" spans="1:10" x14ac:dyDescent="0.2">
      <c r="A53" s="13"/>
      <c r="B53" s="4"/>
      <c r="C53" s="11"/>
      <c r="D53" s="4"/>
      <c r="E53" s="4"/>
      <c r="F53" s="1"/>
      <c r="G53" s="4"/>
      <c r="H53" s="5"/>
      <c r="I53" s="5"/>
      <c r="J53" s="1"/>
    </row>
    <row r="54" spans="1:10" x14ac:dyDescent="0.2">
      <c r="A54" s="13" t="s">
        <v>423</v>
      </c>
      <c r="B54" s="4" t="s">
        <v>7</v>
      </c>
      <c r="C54" s="32" t="s">
        <v>424</v>
      </c>
      <c r="D54" s="4" t="s">
        <v>105</v>
      </c>
      <c r="E54" s="4" t="s">
        <v>425</v>
      </c>
      <c r="F54" s="1">
        <v>1</v>
      </c>
      <c r="G54" s="4" t="s">
        <v>425</v>
      </c>
      <c r="H54" s="5">
        <v>855.36</v>
      </c>
      <c r="I54" s="5">
        <v>855.36</v>
      </c>
      <c r="J54" s="1" t="s">
        <v>426</v>
      </c>
    </row>
    <row r="55" spans="1:10" x14ac:dyDescent="0.2">
      <c r="A55" s="13"/>
      <c r="B55" s="4"/>
      <c r="C55" s="33"/>
      <c r="D55" s="4"/>
      <c r="E55" s="4"/>
      <c r="F55" s="1"/>
      <c r="G55" s="4"/>
      <c r="H55" s="5"/>
      <c r="I55" s="5"/>
      <c r="J55" s="1"/>
    </row>
    <row r="56" spans="1:10" x14ac:dyDescent="0.2">
      <c r="A56" s="13"/>
      <c r="B56" s="4"/>
      <c r="C56" s="11"/>
      <c r="D56" s="4"/>
      <c r="E56" s="4"/>
      <c r="F56" s="1"/>
      <c r="G56" s="4"/>
      <c r="H56" s="5"/>
      <c r="I56" s="5"/>
      <c r="J56" s="1"/>
    </row>
    <row r="57" spans="1:10" x14ac:dyDescent="0.2">
      <c r="A57" s="13" t="s">
        <v>53</v>
      </c>
      <c r="B57" s="4" t="s">
        <v>7</v>
      </c>
      <c r="C57" s="4" t="s">
        <v>54</v>
      </c>
      <c r="D57" s="4" t="s">
        <v>8</v>
      </c>
      <c r="E57" s="4" t="s">
        <v>55</v>
      </c>
      <c r="F57" s="1">
        <v>2</v>
      </c>
      <c r="G57" s="4" t="s">
        <v>55</v>
      </c>
      <c r="H57" s="5">
        <v>244</v>
      </c>
      <c r="I57" s="5">
        <v>244</v>
      </c>
      <c r="J57" s="1" t="s">
        <v>57</v>
      </c>
    </row>
    <row r="58" spans="1:10" x14ac:dyDescent="0.2">
      <c r="A58" s="13"/>
      <c r="B58" s="4"/>
      <c r="C58" s="4"/>
      <c r="D58" s="4"/>
      <c r="E58" s="4" t="s">
        <v>56</v>
      </c>
      <c r="F58" s="1"/>
      <c r="G58" s="4"/>
      <c r="H58" s="5"/>
      <c r="I58" s="5"/>
      <c r="J58" s="1"/>
    </row>
    <row r="59" spans="1:10" x14ac:dyDescent="0.2">
      <c r="A59" s="13"/>
      <c r="B59" s="4"/>
      <c r="C59" s="4"/>
      <c r="D59" s="4"/>
      <c r="E59" s="4"/>
      <c r="F59" s="1"/>
      <c r="G59" s="4"/>
      <c r="H59" s="5"/>
      <c r="I59" s="5"/>
      <c r="J59" s="1"/>
    </row>
    <row r="60" spans="1:10" x14ac:dyDescent="0.2">
      <c r="A60" s="13" t="s">
        <v>49</v>
      </c>
      <c r="B60" s="4" t="s">
        <v>7</v>
      </c>
      <c r="C60" s="4" t="s">
        <v>241</v>
      </c>
      <c r="D60" s="4" t="s">
        <v>8</v>
      </c>
      <c r="E60" s="4" t="s">
        <v>50</v>
      </c>
      <c r="F60" s="1">
        <v>1</v>
      </c>
      <c r="G60" s="4" t="s">
        <v>50</v>
      </c>
      <c r="H60" s="5">
        <v>306.05</v>
      </c>
      <c r="I60" s="5">
        <v>306.05</v>
      </c>
      <c r="J60" s="1" t="s">
        <v>52</v>
      </c>
    </row>
    <row r="61" spans="1:10" x14ac:dyDescent="0.2">
      <c r="A61" s="13"/>
      <c r="B61" s="4"/>
      <c r="C61" s="4"/>
      <c r="D61" s="4"/>
      <c r="E61" s="4" t="s">
        <v>51</v>
      </c>
      <c r="F61" s="1"/>
      <c r="G61" s="4"/>
      <c r="H61" s="5"/>
      <c r="I61" s="5"/>
      <c r="J61" s="1"/>
    </row>
    <row r="62" spans="1:10" x14ac:dyDescent="0.2">
      <c r="A62" s="13"/>
      <c r="B62" s="4"/>
      <c r="C62" s="4"/>
      <c r="D62" s="4"/>
      <c r="E62" s="4"/>
      <c r="F62" s="1"/>
      <c r="G62" s="4"/>
      <c r="H62" s="5"/>
      <c r="I62" s="5"/>
      <c r="J62" s="1"/>
    </row>
    <row r="63" spans="1:10" x14ac:dyDescent="0.2">
      <c r="A63" s="13" t="s">
        <v>58</v>
      </c>
      <c r="B63" s="4" t="s">
        <v>7</v>
      </c>
      <c r="C63" s="4" t="s">
        <v>59</v>
      </c>
      <c r="D63" s="4" t="s">
        <v>8</v>
      </c>
      <c r="E63" s="4" t="s">
        <v>32</v>
      </c>
      <c r="F63" s="1">
        <v>3</v>
      </c>
      <c r="G63" s="4" t="s">
        <v>32</v>
      </c>
      <c r="H63" s="5">
        <v>322.94</v>
      </c>
      <c r="I63" s="5">
        <v>322.94</v>
      </c>
      <c r="J63" s="1" t="s">
        <v>62</v>
      </c>
    </row>
    <row r="64" spans="1:10" x14ac:dyDescent="0.2">
      <c r="A64" s="13"/>
      <c r="B64" s="4"/>
      <c r="C64" s="4"/>
      <c r="D64" s="4"/>
      <c r="E64" s="4" t="s">
        <v>33</v>
      </c>
      <c r="F64" s="1"/>
      <c r="G64" s="4"/>
      <c r="H64" s="5"/>
      <c r="I64" s="5"/>
      <c r="J64" s="1"/>
    </row>
    <row r="65" spans="1:10" x14ac:dyDescent="0.2">
      <c r="A65" s="13"/>
      <c r="B65" s="4"/>
      <c r="C65" s="4"/>
      <c r="D65" s="4"/>
      <c r="E65" s="4" t="s">
        <v>417</v>
      </c>
      <c r="F65" s="1"/>
      <c r="G65" s="4"/>
      <c r="H65" s="5"/>
      <c r="I65" s="5"/>
      <c r="J65" s="1"/>
    </row>
    <row r="66" spans="1:10" x14ac:dyDescent="0.2">
      <c r="A66" s="13"/>
      <c r="B66" s="4"/>
      <c r="C66" s="4"/>
      <c r="D66" s="4"/>
      <c r="E66" s="4" t="s">
        <v>61</v>
      </c>
      <c r="F66" s="1"/>
      <c r="G66" s="4"/>
      <c r="H66" s="5"/>
      <c r="I66" s="5"/>
      <c r="J66" s="1"/>
    </row>
    <row r="67" spans="1:10" x14ac:dyDescent="0.2">
      <c r="A67" s="13"/>
      <c r="B67" s="4"/>
      <c r="C67" s="4"/>
      <c r="D67" s="4"/>
      <c r="E67" s="4"/>
      <c r="F67" s="1"/>
      <c r="G67" s="4"/>
      <c r="H67" s="5"/>
      <c r="I67" s="5"/>
      <c r="J67" s="1"/>
    </row>
    <row r="68" spans="1:10" x14ac:dyDescent="0.2">
      <c r="A68" s="13" t="s">
        <v>307</v>
      </c>
      <c r="B68" s="4" t="s">
        <v>7</v>
      </c>
      <c r="C68" s="11" t="s">
        <v>309</v>
      </c>
      <c r="D68" s="4" t="s">
        <v>439</v>
      </c>
      <c r="E68" s="4" t="s">
        <v>305</v>
      </c>
      <c r="F68" s="1">
        <v>1</v>
      </c>
      <c r="G68" s="4" t="s">
        <v>305</v>
      </c>
      <c r="H68" s="5">
        <v>1498.16</v>
      </c>
      <c r="I68" s="5">
        <v>1498.16</v>
      </c>
      <c r="J68" s="1" t="s">
        <v>57</v>
      </c>
    </row>
    <row r="69" spans="1:10" x14ac:dyDescent="0.2">
      <c r="A69" s="13"/>
      <c r="B69" s="4"/>
      <c r="C69" s="4"/>
      <c r="D69" s="4"/>
      <c r="E69" s="4"/>
      <c r="F69" s="1"/>
      <c r="G69" s="4"/>
      <c r="H69" s="5"/>
      <c r="I69" s="5"/>
      <c r="J69" s="1"/>
    </row>
    <row r="70" spans="1:10" x14ac:dyDescent="0.2">
      <c r="A70" s="13" t="s">
        <v>63</v>
      </c>
      <c r="B70" s="4" t="s">
        <v>7</v>
      </c>
      <c r="C70" s="4" t="s">
        <v>236</v>
      </c>
      <c r="D70" s="4" t="s">
        <v>8</v>
      </c>
      <c r="E70" s="4" t="s">
        <v>45</v>
      </c>
      <c r="F70" s="1">
        <v>3</v>
      </c>
      <c r="G70" s="4" t="s">
        <v>45</v>
      </c>
      <c r="H70" s="5">
        <f>880*1.22</f>
        <v>1073.5999999999999</v>
      </c>
      <c r="I70" s="5">
        <v>1073.5999999999999</v>
      </c>
      <c r="J70" s="1" t="s">
        <v>64</v>
      </c>
    </row>
    <row r="71" spans="1:10" x14ac:dyDescent="0.2">
      <c r="A71" s="13"/>
      <c r="B71" s="4"/>
      <c r="C71" s="4"/>
      <c r="D71" s="4"/>
      <c r="E71" s="4" t="s">
        <v>9</v>
      </c>
      <c r="F71" s="1"/>
      <c r="G71" s="4"/>
      <c r="H71" s="5"/>
      <c r="I71" s="5"/>
      <c r="J71" s="1"/>
    </row>
    <row r="72" spans="1:10" x14ac:dyDescent="0.2">
      <c r="A72" s="13"/>
      <c r="B72" s="4"/>
      <c r="C72" s="4"/>
      <c r="D72" s="4"/>
      <c r="E72" s="4" t="s">
        <v>43</v>
      </c>
      <c r="F72" s="1"/>
      <c r="G72" s="4"/>
      <c r="H72" s="5"/>
      <c r="I72" s="5"/>
      <c r="J72" s="1"/>
    </row>
    <row r="73" spans="1:10" x14ac:dyDescent="0.2">
      <c r="A73" s="13"/>
      <c r="B73" s="4"/>
      <c r="C73" s="4"/>
      <c r="D73" s="4"/>
      <c r="E73" s="4"/>
      <c r="F73" s="1"/>
      <c r="G73" s="4"/>
      <c r="H73" s="5"/>
      <c r="I73" s="5"/>
      <c r="J73" s="1"/>
    </row>
    <row r="74" spans="1:10" x14ac:dyDescent="0.2">
      <c r="A74" s="13" t="s">
        <v>153</v>
      </c>
      <c r="B74" s="4" t="s">
        <v>7</v>
      </c>
      <c r="C74" s="4" t="s">
        <v>154</v>
      </c>
      <c r="D74" s="4" t="s">
        <v>105</v>
      </c>
      <c r="E74" s="4" t="s">
        <v>155</v>
      </c>
      <c r="F74" s="1">
        <v>1</v>
      </c>
      <c r="G74" s="4" t="s">
        <v>155</v>
      </c>
      <c r="H74" s="5">
        <v>4104.71</v>
      </c>
      <c r="I74" s="5">
        <v>4104.71</v>
      </c>
      <c r="J74" s="1" t="s">
        <v>156</v>
      </c>
    </row>
    <row r="75" spans="1:10" x14ac:dyDescent="0.2">
      <c r="A75" s="13"/>
      <c r="B75" s="4"/>
      <c r="C75" s="4"/>
      <c r="D75" s="4"/>
      <c r="E75" s="4"/>
      <c r="F75" s="1"/>
      <c r="G75" s="4"/>
      <c r="H75" s="5"/>
      <c r="I75" s="5"/>
      <c r="J75" s="1"/>
    </row>
    <row r="76" spans="1:10" x14ac:dyDescent="0.2">
      <c r="A76" s="13" t="s">
        <v>65</v>
      </c>
      <c r="B76" s="4" t="s">
        <v>7</v>
      </c>
      <c r="C76" s="4" t="s">
        <v>66</v>
      </c>
      <c r="D76" s="4" t="s">
        <v>8</v>
      </c>
      <c r="E76" s="4" t="s">
        <v>67</v>
      </c>
      <c r="F76" s="1">
        <v>0</v>
      </c>
      <c r="G76" s="4" t="s">
        <v>68</v>
      </c>
      <c r="H76" s="5"/>
      <c r="I76" s="5"/>
      <c r="J76" s="1"/>
    </row>
    <row r="77" spans="1:10" x14ac:dyDescent="0.2">
      <c r="A77" s="13"/>
      <c r="B77" s="4"/>
      <c r="C77" s="4"/>
      <c r="D77" s="4"/>
      <c r="E77" s="4" t="s">
        <v>61</v>
      </c>
      <c r="F77" s="1"/>
      <c r="G77" s="4"/>
      <c r="H77" s="5"/>
      <c r="I77" s="5"/>
      <c r="J77" s="1"/>
    </row>
    <row r="78" spans="1:10" x14ac:dyDescent="0.2">
      <c r="A78" s="13"/>
      <c r="B78" s="4"/>
      <c r="C78" s="4"/>
      <c r="D78" s="4"/>
      <c r="E78" s="4" t="s">
        <v>60</v>
      </c>
      <c r="F78" s="1"/>
      <c r="G78" s="4"/>
      <c r="H78" s="5"/>
      <c r="I78" s="5"/>
      <c r="J78" s="1"/>
    </row>
    <row r="79" spans="1:10" x14ac:dyDescent="0.2">
      <c r="A79" s="13"/>
      <c r="B79" s="4"/>
      <c r="C79" s="4"/>
      <c r="D79" s="4"/>
      <c r="E79" s="4"/>
      <c r="F79" s="1"/>
      <c r="G79" s="4"/>
      <c r="H79" s="5"/>
      <c r="I79" s="5"/>
      <c r="J79" s="1"/>
    </row>
    <row r="80" spans="1:10" x14ac:dyDescent="0.2">
      <c r="A80" s="13" t="s">
        <v>274</v>
      </c>
      <c r="B80" s="4" t="s">
        <v>7</v>
      </c>
      <c r="C80" s="4" t="s">
        <v>275</v>
      </c>
      <c r="D80" s="4" t="s">
        <v>105</v>
      </c>
      <c r="E80" s="4" t="s">
        <v>276</v>
      </c>
      <c r="F80" s="1">
        <v>1</v>
      </c>
      <c r="G80" s="4" t="s">
        <v>276</v>
      </c>
      <c r="H80" s="5">
        <v>353.8</v>
      </c>
      <c r="I80" s="5">
        <v>353.8</v>
      </c>
      <c r="J80" s="1" t="s">
        <v>277</v>
      </c>
    </row>
    <row r="81" spans="1:10" x14ac:dyDescent="0.2">
      <c r="A81" s="13"/>
      <c r="B81" s="4"/>
      <c r="C81" s="4"/>
      <c r="D81" s="4"/>
      <c r="E81" s="4"/>
      <c r="F81" s="1"/>
      <c r="G81" s="4"/>
      <c r="H81" s="5"/>
      <c r="I81" s="5"/>
      <c r="J81" s="1"/>
    </row>
    <row r="82" spans="1:10" x14ac:dyDescent="0.2">
      <c r="A82" s="13" t="s">
        <v>279</v>
      </c>
      <c r="B82" s="4" t="s">
        <v>7</v>
      </c>
      <c r="C82" s="4" t="s">
        <v>280</v>
      </c>
      <c r="D82" s="4" t="s">
        <v>105</v>
      </c>
      <c r="E82" s="4" t="s">
        <v>355</v>
      </c>
      <c r="F82" s="1">
        <v>1</v>
      </c>
      <c r="G82" s="4" t="s">
        <v>22</v>
      </c>
      <c r="H82" s="5">
        <v>85.4</v>
      </c>
      <c r="I82" s="5">
        <v>85.4</v>
      </c>
      <c r="J82" s="1" t="s">
        <v>278</v>
      </c>
    </row>
    <row r="83" spans="1:10" x14ac:dyDescent="0.2">
      <c r="A83" s="13"/>
      <c r="B83" s="4"/>
      <c r="C83" s="4"/>
      <c r="D83" s="4"/>
      <c r="E83" s="4"/>
      <c r="F83" s="1"/>
      <c r="G83" s="4"/>
      <c r="H83" s="5"/>
      <c r="I83" s="5"/>
      <c r="J83" s="1"/>
    </row>
    <row r="84" spans="1:10" x14ac:dyDescent="0.2">
      <c r="A84" s="13" t="s">
        <v>350</v>
      </c>
      <c r="B84" s="4" t="s">
        <v>7</v>
      </c>
      <c r="C84" s="32" t="s">
        <v>434</v>
      </c>
      <c r="D84" s="4" t="s">
        <v>105</v>
      </c>
      <c r="E84" s="4" t="s">
        <v>352</v>
      </c>
      <c r="F84" s="1">
        <v>1</v>
      </c>
      <c r="G84" s="4" t="s">
        <v>352</v>
      </c>
      <c r="H84" s="5">
        <v>732</v>
      </c>
      <c r="I84" s="5">
        <v>732</v>
      </c>
      <c r="J84" s="1" t="s">
        <v>351</v>
      </c>
    </row>
    <row r="85" spans="1:10" x14ac:dyDescent="0.2">
      <c r="A85" s="13"/>
      <c r="B85" s="4"/>
      <c r="C85" s="33"/>
      <c r="D85" s="4"/>
      <c r="E85" s="4"/>
      <c r="F85" s="1"/>
      <c r="G85" s="4"/>
      <c r="H85" s="5"/>
      <c r="I85" s="5"/>
      <c r="J85" s="1"/>
    </row>
    <row r="86" spans="1:10" x14ac:dyDescent="0.2">
      <c r="A86" s="13"/>
      <c r="B86" s="4"/>
      <c r="C86" s="4"/>
      <c r="D86" s="4"/>
      <c r="E86" s="4"/>
      <c r="F86" s="1"/>
      <c r="G86" s="4"/>
      <c r="H86" s="5"/>
      <c r="I86" s="5"/>
      <c r="J86" s="1"/>
    </row>
    <row r="87" spans="1:10" x14ac:dyDescent="0.2">
      <c r="A87" s="13" t="s">
        <v>69</v>
      </c>
      <c r="B87" s="4" t="s">
        <v>7</v>
      </c>
      <c r="C87" s="4" t="s">
        <v>70</v>
      </c>
      <c r="D87" s="4" t="s">
        <v>8</v>
      </c>
      <c r="E87" s="4" t="s">
        <v>71</v>
      </c>
      <c r="F87" s="1">
        <v>2</v>
      </c>
      <c r="G87" s="4" t="s">
        <v>71</v>
      </c>
      <c r="H87" s="5">
        <f>2117.09*1.22</f>
        <v>2582.8498</v>
      </c>
      <c r="I87" s="5">
        <v>2582.85</v>
      </c>
      <c r="J87" s="1" t="s">
        <v>73</v>
      </c>
    </row>
    <row r="88" spans="1:10" x14ac:dyDescent="0.2">
      <c r="A88" s="13"/>
      <c r="B88" s="4"/>
      <c r="C88" s="4"/>
      <c r="D88" s="4"/>
      <c r="E88" s="4" t="s">
        <v>357</v>
      </c>
      <c r="F88" s="1"/>
      <c r="G88" s="4"/>
      <c r="H88" s="5"/>
      <c r="I88" s="5"/>
      <c r="J88" s="1"/>
    </row>
    <row r="89" spans="1:10" x14ac:dyDescent="0.2">
      <c r="A89" s="13"/>
      <c r="B89" s="4"/>
      <c r="C89" s="4"/>
      <c r="D89" s="4"/>
      <c r="E89" s="4" t="s">
        <v>74</v>
      </c>
      <c r="F89" s="1"/>
      <c r="G89" s="4"/>
      <c r="H89" s="5"/>
      <c r="I89" s="5"/>
      <c r="J89" s="1"/>
    </row>
    <row r="90" spans="1:10" x14ac:dyDescent="0.2">
      <c r="A90" s="13"/>
      <c r="B90" s="4"/>
      <c r="C90" s="4"/>
      <c r="D90" s="4"/>
      <c r="E90" s="4" t="s">
        <v>33</v>
      </c>
      <c r="F90" s="1"/>
      <c r="G90" s="4"/>
      <c r="H90" s="5"/>
      <c r="I90" s="5"/>
      <c r="J90" s="1"/>
    </row>
    <row r="91" spans="1:10" x14ac:dyDescent="0.2">
      <c r="A91" s="13"/>
      <c r="B91" s="4"/>
      <c r="C91" s="4"/>
      <c r="D91" s="4"/>
      <c r="E91" s="4" t="s">
        <v>75</v>
      </c>
      <c r="F91" s="1"/>
      <c r="G91" s="4"/>
      <c r="H91" s="5"/>
      <c r="I91" s="5"/>
      <c r="J91" s="1"/>
    </row>
    <row r="92" spans="1:10" x14ac:dyDescent="0.2">
      <c r="A92" s="13"/>
      <c r="B92" s="4"/>
      <c r="C92" s="4"/>
      <c r="D92" s="4"/>
      <c r="E92" s="4"/>
      <c r="F92" s="1"/>
      <c r="G92" s="4"/>
      <c r="H92" s="5"/>
      <c r="I92" s="5"/>
      <c r="J92" s="1"/>
    </row>
    <row r="93" spans="1:10" x14ac:dyDescent="0.2">
      <c r="A93" s="13" t="s">
        <v>89</v>
      </c>
      <c r="B93" s="4" t="s">
        <v>7</v>
      </c>
      <c r="C93" s="4" t="s">
        <v>90</v>
      </c>
      <c r="D93" s="4" t="s">
        <v>8</v>
      </c>
      <c r="E93" s="4" t="s">
        <v>41</v>
      </c>
      <c r="F93" s="1">
        <v>1</v>
      </c>
      <c r="G93" s="4" t="s">
        <v>41</v>
      </c>
      <c r="H93" s="5">
        <f>9450*1.22</f>
        <v>11529</v>
      </c>
      <c r="I93" s="5">
        <v>11529</v>
      </c>
      <c r="J93" s="1" t="s">
        <v>93</v>
      </c>
    </row>
    <row r="94" spans="1:10" x14ac:dyDescent="0.2">
      <c r="A94" s="13"/>
      <c r="B94" s="4"/>
      <c r="C94" s="4"/>
      <c r="D94" s="4"/>
      <c r="E94" s="4" t="s">
        <v>91</v>
      </c>
      <c r="F94" s="1"/>
      <c r="G94" s="4"/>
      <c r="H94" s="5"/>
      <c r="I94" s="5"/>
      <c r="J94" s="1"/>
    </row>
    <row r="95" spans="1:10" x14ac:dyDescent="0.2">
      <c r="A95" s="13"/>
      <c r="B95" s="4"/>
      <c r="C95" s="4"/>
      <c r="D95" s="4"/>
      <c r="E95" s="4" t="s">
        <v>92</v>
      </c>
      <c r="F95" s="1"/>
      <c r="G95" s="4"/>
      <c r="H95" s="5"/>
      <c r="I95" s="5"/>
      <c r="J95" s="1"/>
    </row>
    <row r="96" spans="1:10" x14ac:dyDescent="0.2">
      <c r="A96" s="13"/>
      <c r="B96" s="4"/>
      <c r="C96" s="4"/>
      <c r="D96" s="4"/>
      <c r="E96" s="4"/>
      <c r="F96" s="1"/>
      <c r="G96" s="4"/>
      <c r="H96" s="5"/>
      <c r="I96" s="5"/>
      <c r="J96" s="1"/>
    </row>
    <row r="97" spans="1:10" x14ac:dyDescent="0.2">
      <c r="A97" s="13" t="s">
        <v>347</v>
      </c>
      <c r="B97" s="4" t="s">
        <v>7</v>
      </c>
      <c r="C97" s="32" t="s">
        <v>348</v>
      </c>
      <c r="D97" s="4" t="s">
        <v>105</v>
      </c>
      <c r="E97" s="4" t="s">
        <v>331</v>
      </c>
      <c r="F97" s="1">
        <v>1</v>
      </c>
      <c r="G97" s="4" t="s">
        <v>331</v>
      </c>
      <c r="H97" s="5">
        <v>4660.51</v>
      </c>
      <c r="I97" s="5">
        <v>4660.51</v>
      </c>
      <c r="J97" s="1" t="s">
        <v>349</v>
      </c>
    </row>
    <row r="98" spans="1:10" x14ac:dyDescent="0.2">
      <c r="A98" s="13"/>
      <c r="B98" s="4"/>
      <c r="C98" s="33"/>
      <c r="D98" s="4"/>
      <c r="E98" s="4"/>
      <c r="F98" s="1"/>
      <c r="G98" s="4"/>
      <c r="H98" s="5"/>
      <c r="I98" s="5"/>
      <c r="J98" s="1"/>
    </row>
    <row r="99" spans="1:10" x14ac:dyDescent="0.2">
      <c r="A99" s="13"/>
      <c r="B99" s="4"/>
      <c r="C99" s="4"/>
      <c r="D99" s="4"/>
      <c r="E99" s="4"/>
      <c r="F99" s="1"/>
      <c r="G99" s="4"/>
      <c r="H99" s="5"/>
      <c r="I99" s="5"/>
      <c r="J99" s="1"/>
    </row>
    <row r="100" spans="1:10" x14ac:dyDescent="0.2">
      <c r="A100" s="13" t="s">
        <v>297</v>
      </c>
      <c r="B100" s="4" t="s">
        <v>7</v>
      </c>
      <c r="C100" s="4" t="s">
        <v>298</v>
      </c>
      <c r="D100" s="4" t="s">
        <v>105</v>
      </c>
      <c r="E100" s="4" t="s">
        <v>296</v>
      </c>
      <c r="F100" s="1">
        <v>1</v>
      </c>
      <c r="G100" s="4" t="s">
        <v>296</v>
      </c>
      <c r="H100" s="5">
        <v>108.7</v>
      </c>
      <c r="I100" s="5">
        <v>108.7</v>
      </c>
      <c r="J100" s="1" t="s">
        <v>299</v>
      </c>
    </row>
    <row r="101" spans="1:10" s="15" customFormat="1" x14ac:dyDescent="0.2">
      <c r="A101" s="13"/>
      <c r="B101" s="13"/>
      <c r="C101" s="13"/>
      <c r="D101" s="13"/>
      <c r="E101" s="13"/>
      <c r="F101" s="12"/>
      <c r="G101" s="13"/>
      <c r="H101" s="22"/>
      <c r="I101" s="22"/>
      <c r="J101" s="12"/>
    </row>
    <row r="102" spans="1:10" x14ac:dyDescent="0.2">
      <c r="A102" s="13"/>
      <c r="B102" s="4"/>
      <c r="C102" s="4"/>
      <c r="D102" s="4"/>
      <c r="E102" s="4"/>
      <c r="F102" s="1"/>
      <c r="G102" s="4"/>
      <c r="H102" s="5"/>
      <c r="I102" s="5"/>
      <c r="J102" s="1"/>
    </row>
    <row r="103" spans="1:10" x14ac:dyDescent="0.2">
      <c r="A103" s="13"/>
      <c r="B103" s="4"/>
      <c r="C103" s="4"/>
      <c r="D103" s="4"/>
      <c r="E103" s="4"/>
      <c r="F103" s="1"/>
      <c r="G103" s="4"/>
      <c r="H103" s="5"/>
      <c r="I103" s="5"/>
      <c r="J103" s="1"/>
    </row>
    <row r="104" spans="1:10" x14ac:dyDescent="0.2">
      <c r="A104" s="13" t="s">
        <v>76</v>
      </c>
      <c r="B104" s="4" t="s">
        <v>7</v>
      </c>
      <c r="C104" s="4" t="s">
        <v>77</v>
      </c>
      <c r="D104" s="4" t="s">
        <v>8</v>
      </c>
      <c r="E104" s="4" t="s">
        <v>78</v>
      </c>
      <c r="F104" s="1">
        <v>2</v>
      </c>
      <c r="G104" s="4" t="s">
        <v>22</v>
      </c>
      <c r="H104" s="5">
        <v>4371.26</v>
      </c>
      <c r="I104" s="5">
        <v>4371.26</v>
      </c>
      <c r="J104" s="1" t="s">
        <v>82</v>
      </c>
    </row>
    <row r="105" spans="1:10" x14ac:dyDescent="0.2">
      <c r="A105" s="13"/>
      <c r="B105" s="4"/>
      <c r="C105" s="4"/>
      <c r="D105" s="4"/>
      <c r="E105" s="4" t="s">
        <v>79</v>
      </c>
      <c r="F105" s="1"/>
      <c r="G105" s="4"/>
      <c r="H105" s="5"/>
      <c r="I105" s="5"/>
      <c r="J105" s="1"/>
    </row>
    <row r="106" spans="1:10" x14ac:dyDescent="0.2">
      <c r="A106" s="13"/>
      <c r="B106" s="4"/>
      <c r="C106" s="4"/>
      <c r="D106" s="4"/>
      <c r="E106" s="4" t="s">
        <v>22</v>
      </c>
      <c r="F106" s="1"/>
      <c r="G106" s="4"/>
      <c r="H106" s="5"/>
      <c r="I106" s="5"/>
      <c r="J106" s="1"/>
    </row>
    <row r="107" spans="1:10" x14ac:dyDescent="0.2">
      <c r="A107" s="13"/>
      <c r="B107" s="4"/>
      <c r="C107" s="4"/>
      <c r="D107" s="4"/>
      <c r="E107" s="4" t="s">
        <v>80</v>
      </c>
      <c r="F107" s="1"/>
      <c r="G107" s="4"/>
      <c r="H107" s="5"/>
      <c r="I107" s="5"/>
      <c r="J107" s="1"/>
    </row>
    <row r="108" spans="1:10" x14ac:dyDescent="0.2">
      <c r="A108" s="13"/>
      <c r="B108" s="4"/>
      <c r="C108" s="4"/>
      <c r="D108" s="4"/>
      <c r="E108" s="4" t="s">
        <v>81</v>
      </c>
      <c r="F108" s="1"/>
      <c r="G108" s="4"/>
      <c r="H108" s="5"/>
      <c r="I108" s="5"/>
      <c r="J108" s="1"/>
    </row>
    <row r="109" spans="1:10" x14ac:dyDescent="0.2">
      <c r="A109" s="13"/>
      <c r="B109" s="4"/>
      <c r="C109" s="4"/>
      <c r="D109" s="4"/>
      <c r="E109" s="4"/>
      <c r="F109" s="1"/>
      <c r="G109" s="4"/>
      <c r="H109" s="5"/>
      <c r="I109" s="5"/>
      <c r="J109" s="1"/>
    </row>
    <row r="110" spans="1:10" x14ac:dyDescent="0.2">
      <c r="A110" s="13" t="s">
        <v>311</v>
      </c>
      <c r="B110" s="4" t="s">
        <v>7</v>
      </c>
      <c r="C110" s="11" t="s">
        <v>310</v>
      </c>
      <c r="D110" s="4" t="s">
        <v>439</v>
      </c>
      <c r="E110" s="4" t="s">
        <v>305</v>
      </c>
      <c r="F110" s="1">
        <v>1</v>
      </c>
      <c r="G110" s="4" t="s">
        <v>305</v>
      </c>
      <c r="H110" s="5">
        <v>1400.56</v>
      </c>
      <c r="I110" s="5">
        <v>1400.56</v>
      </c>
      <c r="J110" s="1" t="s">
        <v>312</v>
      </c>
    </row>
    <row r="111" spans="1:10" x14ac:dyDescent="0.2">
      <c r="A111" s="13"/>
      <c r="B111" s="4"/>
      <c r="C111" s="4"/>
      <c r="D111" s="4"/>
      <c r="E111" s="4"/>
      <c r="F111" s="1"/>
      <c r="G111" s="4"/>
      <c r="H111" s="5"/>
      <c r="I111" s="5"/>
      <c r="J111" s="1"/>
    </row>
    <row r="112" spans="1:10" x14ac:dyDescent="0.2">
      <c r="A112" s="13" t="s">
        <v>302</v>
      </c>
      <c r="B112" s="4" t="s">
        <v>7</v>
      </c>
      <c r="C112" s="4" t="s">
        <v>300</v>
      </c>
      <c r="D112" s="4" t="s">
        <v>105</v>
      </c>
      <c r="E112" s="4" t="s">
        <v>301</v>
      </c>
      <c r="F112" s="1">
        <v>1</v>
      </c>
      <c r="G112" s="4" t="s">
        <v>301</v>
      </c>
      <c r="H112" s="5">
        <v>243</v>
      </c>
      <c r="I112" s="5">
        <v>243</v>
      </c>
      <c r="J112" s="1" t="s">
        <v>303</v>
      </c>
    </row>
    <row r="113" spans="1:10" x14ac:dyDescent="0.2">
      <c r="A113" s="13"/>
      <c r="B113" s="4"/>
      <c r="C113" s="4"/>
      <c r="D113" s="4"/>
      <c r="E113" s="4"/>
      <c r="F113" s="1"/>
      <c r="G113" s="4"/>
      <c r="H113" s="5"/>
      <c r="I113" s="5"/>
      <c r="J113" s="1"/>
    </row>
    <row r="114" spans="1:10" x14ac:dyDescent="0.2">
      <c r="A114" s="13" t="s">
        <v>83</v>
      </c>
      <c r="B114" s="4" t="s">
        <v>7</v>
      </c>
      <c r="C114" s="32" t="s">
        <v>220</v>
      </c>
      <c r="D114" s="4" t="s">
        <v>8</v>
      </c>
      <c r="E114" s="4" t="s">
        <v>84</v>
      </c>
      <c r="F114" s="1">
        <v>2</v>
      </c>
      <c r="G114" s="4" t="s">
        <v>84</v>
      </c>
      <c r="H114" s="5">
        <f>4500*1.22</f>
        <v>5490</v>
      </c>
      <c r="I114" s="5">
        <v>5490</v>
      </c>
      <c r="J114" s="1" t="s">
        <v>88</v>
      </c>
    </row>
    <row r="115" spans="1:10" x14ac:dyDescent="0.2">
      <c r="A115" s="13"/>
      <c r="B115" s="4"/>
      <c r="C115" s="33"/>
      <c r="D115" s="4"/>
      <c r="E115" s="4" t="s">
        <v>86</v>
      </c>
      <c r="F115" s="1"/>
      <c r="G115" s="4"/>
      <c r="H115" s="5"/>
      <c r="I115" s="5"/>
      <c r="J115" s="1"/>
    </row>
    <row r="116" spans="1:10" x14ac:dyDescent="0.2">
      <c r="A116" s="13"/>
      <c r="B116" s="4"/>
      <c r="C116" s="4"/>
      <c r="D116" s="4"/>
      <c r="E116" s="4" t="s">
        <v>85</v>
      </c>
      <c r="F116" s="1"/>
      <c r="G116" s="4"/>
      <c r="H116" s="5"/>
      <c r="I116" s="5"/>
      <c r="J116" s="1"/>
    </row>
    <row r="117" spans="1:10" x14ac:dyDescent="0.2">
      <c r="A117" s="13"/>
      <c r="B117" s="4"/>
      <c r="C117" s="4"/>
      <c r="D117" s="4"/>
      <c r="E117" s="4" t="s">
        <v>87</v>
      </c>
      <c r="F117" s="1"/>
      <c r="G117" s="4"/>
      <c r="H117" s="5"/>
      <c r="I117" s="5"/>
      <c r="J117" s="1"/>
    </row>
    <row r="118" spans="1:10" x14ac:dyDescent="0.2">
      <c r="A118" s="13"/>
      <c r="B118" s="4"/>
      <c r="C118" s="4"/>
      <c r="D118" s="4"/>
      <c r="E118" s="4"/>
      <c r="F118" s="1"/>
      <c r="G118" s="4"/>
      <c r="H118" s="5"/>
      <c r="I118" s="5"/>
      <c r="J118" s="1"/>
    </row>
    <row r="119" spans="1:10" x14ac:dyDescent="0.2">
      <c r="A119" s="13" t="s">
        <v>94</v>
      </c>
      <c r="B119" s="4" t="s">
        <v>7</v>
      </c>
      <c r="C119" s="4" t="s">
        <v>95</v>
      </c>
      <c r="D119" s="4" t="s">
        <v>8</v>
      </c>
      <c r="E119" s="4" t="s">
        <v>98</v>
      </c>
      <c r="F119" s="1">
        <v>3</v>
      </c>
      <c r="G119" s="4" t="s">
        <v>98</v>
      </c>
      <c r="H119" s="5">
        <f>1470*1.22</f>
        <v>1793.3999999999999</v>
      </c>
      <c r="I119" s="5">
        <v>1793.4</v>
      </c>
      <c r="J119" s="1" t="s">
        <v>93</v>
      </c>
    </row>
    <row r="120" spans="1:10" x14ac:dyDescent="0.2">
      <c r="A120" s="13"/>
      <c r="B120" s="4"/>
      <c r="C120" s="4"/>
      <c r="D120" s="4"/>
      <c r="E120" s="4" t="s">
        <v>96</v>
      </c>
      <c r="F120" s="1"/>
      <c r="G120" s="4"/>
      <c r="H120" s="5"/>
      <c r="I120" s="5"/>
      <c r="J120" s="1"/>
    </row>
    <row r="121" spans="1:10" x14ac:dyDescent="0.2">
      <c r="A121" s="13"/>
      <c r="B121" s="4"/>
      <c r="C121" s="4"/>
      <c r="D121" s="4"/>
      <c r="E121" s="4" t="s">
        <v>97</v>
      </c>
      <c r="F121" s="1"/>
      <c r="G121" s="4"/>
      <c r="H121" s="5"/>
      <c r="I121" s="5"/>
      <c r="J121" s="1"/>
    </row>
    <row r="122" spans="1:10" x14ac:dyDescent="0.2">
      <c r="A122" s="13"/>
      <c r="B122" s="4"/>
      <c r="C122" s="4"/>
      <c r="D122" s="4"/>
      <c r="E122" s="4"/>
      <c r="F122" s="1"/>
      <c r="G122" s="4"/>
      <c r="H122" s="5"/>
      <c r="I122" s="5"/>
      <c r="J122" s="1"/>
    </row>
    <row r="123" spans="1:10" x14ac:dyDescent="0.2">
      <c r="A123" s="13" t="s">
        <v>113</v>
      </c>
      <c r="B123" s="4" t="s">
        <v>7</v>
      </c>
      <c r="C123" s="32" t="s">
        <v>235</v>
      </c>
      <c r="D123" s="4" t="s">
        <v>8</v>
      </c>
      <c r="E123" s="4" t="s">
        <v>115</v>
      </c>
      <c r="F123" s="1">
        <v>3</v>
      </c>
      <c r="G123" s="4" t="s">
        <v>116</v>
      </c>
      <c r="H123" s="5">
        <f>8400*1.22</f>
        <v>10248</v>
      </c>
      <c r="I123" s="5">
        <v>10248</v>
      </c>
      <c r="J123" s="1" t="s">
        <v>117</v>
      </c>
    </row>
    <row r="124" spans="1:10" x14ac:dyDescent="0.2">
      <c r="A124" s="13"/>
      <c r="B124" s="4"/>
      <c r="C124" s="34"/>
      <c r="D124" s="4"/>
      <c r="E124" s="4" t="s">
        <v>116</v>
      </c>
      <c r="F124" s="1"/>
      <c r="G124" s="4"/>
      <c r="H124" s="5"/>
      <c r="I124" s="5"/>
      <c r="J124" s="1"/>
    </row>
    <row r="125" spans="1:10" x14ac:dyDescent="0.2">
      <c r="A125" s="13"/>
      <c r="B125" s="4"/>
      <c r="C125" s="33"/>
      <c r="D125" s="4"/>
      <c r="E125" s="4" t="s">
        <v>114</v>
      </c>
      <c r="F125" s="1"/>
      <c r="G125" s="4"/>
      <c r="H125" s="5"/>
      <c r="I125" s="5"/>
      <c r="J125" s="1"/>
    </row>
    <row r="126" spans="1:10" x14ac:dyDescent="0.2">
      <c r="A126" s="13"/>
      <c r="B126" s="4"/>
      <c r="C126" s="16"/>
      <c r="D126" s="4"/>
      <c r="E126" s="4"/>
      <c r="F126" s="1"/>
      <c r="G126" s="4"/>
      <c r="H126" s="5"/>
      <c r="I126" s="5"/>
      <c r="J126" s="1"/>
    </row>
    <row r="127" spans="1:10" x14ac:dyDescent="0.2">
      <c r="A127" s="13" t="s">
        <v>398</v>
      </c>
      <c r="B127" s="4" t="s">
        <v>7</v>
      </c>
      <c r="C127" s="4" t="s">
        <v>346</v>
      </c>
      <c r="D127" s="4" t="s">
        <v>105</v>
      </c>
      <c r="E127" s="4" t="s">
        <v>32</v>
      </c>
      <c r="F127" s="1">
        <v>1</v>
      </c>
      <c r="G127" s="4" t="s">
        <v>32</v>
      </c>
      <c r="H127" s="5">
        <v>1447.98</v>
      </c>
      <c r="I127" s="5">
        <v>1447.98</v>
      </c>
      <c r="J127" s="1" t="s">
        <v>345</v>
      </c>
    </row>
    <row r="128" spans="1:10" x14ac:dyDescent="0.2">
      <c r="A128" s="13"/>
      <c r="B128" s="4"/>
      <c r="C128" s="4"/>
      <c r="D128" s="4"/>
      <c r="E128" s="4"/>
      <c r="F128" s="1"/>
      <c r="G128" s="4"/>
      <c r="H128" s="5"/>
      <c r="I128" s="5"/>
      <c r="J128" s="1"/>
    </row>
    <row r="129" spans="1:10" x14ac:dyDescent="0.2">
      <c r="A129" s="13" t="s">
        <v>99</v>
      </c>
      <c r="B129" s="4" t="s">
        <v>7</v>
      </c>
      <c r="C129" s="4" t="s">
        <v>100</v>
      </c>
      <c r="D129" s="4" t="s">
        <v>8</v>
      </c>
      <c r="E129" s="4" t="s">
        <v>102</v>
      </c>
      <c r="F129" s="1">
        <v>2</v>
      </c>
      <c r="G129" s="4" t="s">
        <v>102</v>
      </c>
      <c r="H129" s="5">
        <f>636.79*1.22</f>
        <v>776.88379999999995</v>
      </c>
      <c r="I129" s="5">
        <v>776.88</v>
      </c>
      <c r="J129" s="1" t="s">
        <v>103</v>
      </c>
    </row>
    <row r="130" spans="1:10" x14ac:dyDescent="0.2">
      <c r="A130" s="13"/>
      <c r="B130" s="4"/>
      <c r="C130" s="4"/>
      <c r="D130" s="4"/>
      <c r="E130" s="4" t="s">
        <v>101</v>
      </c>
      <c r="F130" s="1"/>
      <c r="G130" s="4"/>
      <c r="H130" s="5"/>
      <c r="I130" s="5"/>
      <c r="J130" s="1"/>
    </row>
    <row r="131" spans="1:10" x14ac:dyDescent="0.2">
      <c r="A131" s="13"/>
      <c r="B131" s="4"/>
      <c r="C131" s="11"/>
      <c r="D131" s="4"/>
      <c r="E131" s="4"/>
      <c r="F131" s="1"/>
      <c r="G131" s="4"/>
      <c r="H131" s="5"/>
      <c r="I131" s="5"/>
      <c r="J131" s="1"/>
    </row>
    <row r="132" spans="1:10" x14ac:dyDescent="0.2">
      <c r="A132" s="13" t="s">
        <v>104</v>
      </c>
      <c r="B132" s="4" t="s">
        <v>7</v>
      </c>
      <c r="C132" s="32" t="s">
        <v>217</v>
      </c>
      <c r="D132" s="4" t="s">
        <v>105</v>
      </c>
      <c r="E132" s="4" t="s">
        <v>106</v>
      </c>
      <c r="F132" s="1">
        <v>1</v>
      </c>
      <c r="G132" s="4" t="s">
        <v>106</v>
      </c>
      <c r="H132" s="5">
        <v>610</v>
      </c>
      <c r="I132" s="5">
        <v>610</v>
      </c>
      <c r="J132" s="1" t="s">
        <v>88</v>
      </c>
    </row>
    <row r="133" spans="1:10" x14ac:dyDescent="0.2">
      <c r="A133" s="13"/>
      <c r="B133" s="4"/>
      <c r="C133" s="33"/>
      <c r="D133" s="4"/>
      <c r="E133" s="4"/>
      <c r="F133" s="1"/>
      <c r="G133" s="4"/>
      <c r="H133" s="5"/>
      <c r="I133" s="5"/>
      <c r="J133" s="1"/>
    </row>
    <row r="134" spans="1:10" s="15" customFormat="1" x14ac:dyDescent="0.2">
      <c r="A134" s="13"/>
      <c r="B134" s="13"/>
      <c r="C134" s="13"/>
      <c r="D134" s="13"/>
      <c r="E134" s="13"/>
      <c r="F134" s="12"/>
      <c r="G134" s="13"/>
      <c r="H134" s="22"/>
      <c r="I134" s="22"/>
      <c r="J134" s="12"/>
    </row>
    <row r="135" spans="1:10" x14ac:dyDescent="0.2">
      <c r="A135" s="13" t="s">
        <v>107</v>
      </c>
      <c r="B135" s="4" t="s">
        <v>7</v>
      </c>
      <c r="C135" s="32" t="s">
        <v>218</v>
      </c>
      <c r="D135" s="4" t="s">
        <v>105</v>
      </c>
      <c r="E135" s="4" t="s">
        <v>108</v>
      </c>
      <c r="F135" s="1">
        <v>1</v>
      </c>
      <c r="G135" s="4" t="s">
        <v>108</v>
      </c>
      <c r="H135" s="5">
        <f>671</f>
        <v>671</v>
      </c>
      <c r="I135" s="5">
        <v>671</v>
      </c>
      <c r="J135" s="1" t="s">
        <v>109</v>
      </c>
    </row>
    <row r="136" spans="1:10" x14ac:dyDescent="0.2">
      <c r="A136" s="13"/>
      <c r="B136" s="4"/>
      <c r="C136" s="33"/>
      <c r="D136" s="4"/>
      <c r="E136" s="4"/>
      <c r="F136" s="1"/>
      <c r="G136" s="4"/>
      <c r="H136" s="5"/>
      <c r="I136" s="5"/>
      <c r="J136" s="1"/>
    </row>
    <row r="137" spans="1:10" x14ac:dyDescent="0.2">
      <c r="A137" s="13"/>
      <c r="B137" s="4"/>
      <c r="C137" s="4"/>
      <c r="D137" s="4"/>
      <c r="E137" s="4"/>
      <c r="F137" s="1"/>
      <c r="G137" s="4"/>
      <c r="H137" s="5"/>
      <c r="I137" s="5"/>
      <c r="J137" s="1"/>
    </row>
    <row r="138" spans="1:10" x14ac:dyDescent="0.2">
      <c r="A138" s="13" t="s">
        <v>110</v>
      </c>
      <c r="B138" s="4" t="s">
        <v>7</v>
      </c>
      <c r="C138" s="32" t="s">
        <v>219</v>
      </c>
      <c r="D138" s="4" t="s">
        <v>105</v>
      </c>
      <c r="E138" s="4" t="s">
        <v>111</v>
      </c>
      <c r="F138" s="1">
        <v>1</v>
      </c>
      <c r="G138" s="4" t="s">
        <v>111</v>
      </c>
      <c r="H138" s="5">
        <v>181</v>
      </c>
      <c r="I138" s="5">
        <v>181</v>
      </c>
      <c r="J138" s="1" t="s">
        <v>112</v>
      </c>
    </row>
    <row r="139" spans="1:10" x14ac:dyDescent="0.2">
      <c r="A139" s="13"/>
      <c r="B139" s="4"/>
      <c r="C139" s="33"/>
      <c r="D139" s="4"/>
      <c r="E139" s="4"/>
      <c r="F139" s="1"/>
      <c r="G139" s="4"/>
      <c r="H139" s="5"/>
      <c r="I139" s="5"/>
      <c r="J139" s="1"/>
    </row>
    <row r="140" spans="1:10" x14ac:dyDescent="0.2">
      <c r="A140" s="13"/>
      <c r="B140" s="4"/>
      <c r="C140" s="4"/>
      <c r="D140" s="4"/>
      <c r="E140" s="4"/>
      <c r="F140" s="1"/>
      <c r="G140" s="4"/>
      <c r="H140" s="5"/>
      <c r="I140" s="5"/>
      <c r="J140" s="1"/>
    </row>
    <row r="141" spans="1:10" x14ac:dyDescent="0.2">
      <c r="A141" s="13" t="s">
        <v>399</v>
      </c>
      <c r="B141" s="4" t="s">
        <v>7</v>
      </c>
      <c r="C141" s="4" t="s">
        <v>400</v>
      </c>
      <c r="D141" s="4" t="s">
        <v>105</v>
      </c>
      <c r="E141" s="4" t="s">
        <v>401</v>
      </c>
      <c r="F141" s="1">
        <v>1</v>
      </c>
      <c r="G141" s="4" t="s">
        <v>401</v>
      </c>
      <c r="H141" s="5">
        <v>366</v>
      </c>
      <c r="I141" s="5">
        <v>366</v>
      </c>
      <c r="J141" s="1" t="s">
        <v>402</v>
      </c>
    </row>
    <row r="142" spans="1:10" s="15" customFormat="1" x14ac:dyDescent="0.2">
      <c r="A142" s="13"/>
      <c r="B142" s="13"/>
      <c r="C142" s="13"/>
      <c r="D142" s="13"/>
      <c r="E142" s="13"/>
      <c r="F142" s="12"/>
      <c r="G142" s="13"/>
      <c r="H142" s="22"/>
      <c r="I142" s="22"/>
      <c r="J142" s="12"/>
    </row>
    <row r="143" spans="1:10" x14ac:dyDescent="0.2">
      <c r="A143" s="13" t="s">
        <v>281</v>
      </c>
      <c r="B143" s="4" t="s">
        <v>7</v>
      </c>
      <c r="C143" s="32" t="s">
        <v>282</v>
      </c>
      <c r="D143" s="4" t="s">
        <v>105</v>
      </c>
      <c r="E143" s="4" t="s">
        <v>22</v>
      </c>
      <c r="F143" s="1">
        <v>1</v>
      </c>
      <c r="G143" s="4" t="s">
        <v>22</v>
      </c>
      <c r="H143" s="5">
        <f>402.6+183</f>
        <v>585.6</v>
      </c>
      <c r="I143" s="5">
        <v>585.6</v>
      </c>
      <c r="J143" s="1" t="s">
        <v>283</v>
      </c>
    </row>
    <row r="144" spans="1:10" x14ac:dyDescent="0.2">
      <c r="A144" s="13"/>
      <c r="B144" s="4"/>
      <c r="C144" s="33"/>
      <c r="D144" s="4"/>
      <c r="E144" s="4"/>
      <c r="F144" s="1"/>
      <c r="G144" s="4"/>
      <c r="H144" s="5"/>
      <c r="I144" s="5"/>
      <c r="J144" s="1"/>
    </row>
    <row r="145" spans="1:10" x14ac:dyDescent="0.2">
      <c r="A145" s="13"/>
      <c r="B145" s="4"/>
      <c r="C145" s="4"/>
      <c r="D145" s="4"/>
      <c r="E145" s="4"/>
      <c r="F145" s="1"/>
      <c r="G145" s="4"/>
      <c r="H145" s="5"/>
      <c r="I145" s="5"/>
      <c r="J145" s="1"/>
    </row>
    <row r="146" spans="1:10" x14ac:dyDescent="0.2">
      <c r="A146" s="13" t="s">
        <v>118</v>
      </c>
      <c r="B146" s="4" t="s">
        <v>7</v>
      </c>
      <c r="C146" s="32" t="s">
        <v>234</v>
      </c>
      <c r="D146" s="4" t="s">
        <v>8</v>
      </c>
      <c r="E146" s="4" t="s">
        <v>119</v>
      </c>
      <c r="F146" s="1">
        <v>2</v>
      </c>
      <c r="G146" s="4" t="s">
        <v>119</v>
      </c>
      <c r="H146" s="5">
        <v>880</v>
      </c>
      <c r="I146" s="5">
        <v>880</v>
      </c>
      <c r="J146" s="1" t="s">
        <v>120</v>
      </c>
    </row>
    <row r="147" spans="1:10" x14ac:dyDescent="0.2">
      <c r="A147" s="13"/>
      <c r="B147" s="4"/>
      <c r="C147" s="33"/>
      <c r="D147" s="4"/>
      <c r="E147" s="4" t="s">
        <v>121</v>
      </c>
      <c r="F147" s="1"/>
      <c r="G147" s="4"/>
      <c r="H147" s="5"/>
      <c r="I147" s="5"/>
      <c r="J147" s="1"/>
    </row>
    <row r="148" spans="1:10" x14ac:dyDescent="0.2">
      <c r="A148" s="13"/>
      <c r="B148" s="4"/>
      <c r="C148" s="4"/>
      <c r="D148" s="4"/>
      <c r="E148" s="4"/>
      <c r="F148" s="1"/>
      <c r="G148" s="4"/>
      <c r="H148" s="5"/>
      <c r="I148" s="5"/>
      <c r="J148" s="1"/>
    </row>
    <row r="149" spans="1:10" x14ac:dyDescent="0.2">
      <c r="A149" s="13" t="s">
        <v>122</v>
      </c>
      <c r="B149" s="4" t="s">
        <v>7</v>
      </c>
      <c r="C149" s="32" t="s">
        <v>233</v>
      </c>
      <c r="D149" s="4" t="s">
        <v>8</v>
      </c>
      <c r="E149" s="4" t="s">
        <v>123</v>
      </c>
      <c r="F149" s="1">
        <v>1</v>
      </c>
      <c r="G149" s="4" t="s">
        <v>124</v>
      </c>
      <c r="H149" s="5">
        <v>554.25</v>
      </c>
      <c r="I149" s="5">
        <v>554.25</v>
      </c>
      <c r="J149" s="1" t="s">
        <v>93</v>
      </c>
    </row>
    <row r="150" spans="1:10" s="15" customFormat="1" x14ac:dyDescent="0.2">
      <c r="A150" s="13"/>
      <c r="B150" s="4"/>
      <c r="C150" s="33"/>
      <c r="D150" s="4"/>
      <c r="E150" s="4" t="s">
        <v>124</v>
      </c>
      <c r="F150" s="1"/>
      <c r="G150" s="4"/>
      <c r="H150" s="5"/>
      <c r="I150" s="5"/>
      <c r="J150" s="1"/>
    </row>
    <row r="151" spans="1:10" s="15" customFormat="1" x14ac:dyDescent="0.2">
      <c r="A151" s="13"/>
      <c r="B151" s="4"/>
      <c r="C151" s="17"/>
      <c r="D151" s="4"/>
      <c r="E151" s="4"/>
      <c r="F151" s="1"/>
      <c r="G151" s="4"/>
      <c r="H151" s="5"/>
      <c r="I151" s="5"/>
      <c r="J151" s="1"/>
    </row>
    <row r="152" spans="1:10" s="15" customFormat="1" x14ac:dyDescent="0.2">
      <c r="A152" s="13" t="s">
        <v>122</v>
      </c>
      <c r="B152" s="4" t="s">
        <v>7</v>
      </c>
      <c r="C152" s="4" t="s">
        <v>125</v>
      </c>
      <c r="D152" s="4" t="s">
        <v>8</v>
      </c>
      <c r="E152" s="4" t="s">
        <v>127</v>
      </c>
      <c r="F152" s="1">
        <v>2</v>
      </c>
      <c r="G152" s="4" t="s">
        <v>126</v>
      </c>
      <c r="H152" s="5">
        <v>327.45</v>
      </c>
      <c r="I152" s="5">
        <v>327.45</v>
      </c>
      <c r="J152" s="1" t="s">
        <v>129</v>
      </c>
    </row>
    <row r="153" spans="1:10" s="15" customFormat="1" x14ac:dyDescent="0.2">
      <c r="A153" s="13"/>
      <c r="B153" s="4"/>
      <c r="C153" s="4"/>
      <c r="D153" s="4"/>
      <c r="E153" s="4" t="s">
        <v>128</v>
      </c>
      <c r="F153" s="1"/>
      <c r="G153" s="4"/>
      <c r="H153" s="5"/>
      <c r="I153" s="5"/>
      <c r="J153" s="1"/>
    </row>
    <row r="154" spans="1:10" s="15" customFormat="1" x14ac:dyDescent="0.2">
      <c r="A154" s="13"/>
      <c r="B154" s="4"/>
      <c r="C154" s="4"/>
      <c r="D154" s="4"/>
      <c r="E154" s="4" t="s">
        <v>126</v>
      </c>
      <c r="F154" s="1"/>
      <c r="G154" s="4"/>
      <c r="H154" s="5"/>
      <c r="I154" s="5"/>
      <c r="J154" s="1"/>
    </row>
    <row r="155" spans="1:10" s="15" customFormat="1" x14ac:dyDescent="0.2">
      <c r="A155" s="13"/>
      <c r="B155" s="4"/>
      <c r="C155" s="20"/>
      <c r="D155" s="4"/>
      <c r="E155" s="4"/>
      <c r="F155" s="1"/>
      <c r="G155" s="4"/>
      <c r="H155" s="5"/>
      <c r="I155" s="5"/>
      <c r="J155" s="1"/>
    </row>
    <row r="156" spans="1:10" s="15" customFormat="1" x14ac:dyDescent="0.2">
      <c r="A156" s="13" t="s">
        <v>360</v>
      </c>
      <c r="B156" s="4" t="s">
        <v>7</v>
      </c>
      <c r="C156" s="32" t="s">
        <v>361</v>
      </c>
      <c r="D156" s="4" t="s">
        <v>439</v>
      </c>
      <c r="E156" s="4" t="s">
        <v>305</v>
      </c>
      <c r="F156" s="1">
        <v>1</v>
      </c>
      <c r="G156" s="4" t="s">
        <v>305</v>
      </c>
      <c r="H156" s="5">
        <v>447.13</v>
      </c>
      <c r="I156" s="5">
        <v>447.13</v>
      </c>
      <c r="J156" s="1" t="s">
        <v>313</v>
      </c>
    </row>
    <row r="157" spans="1:10" s="15" customFormat="1" x14ac:dyDescent="0.2">
      <c r="A157" s="13"/>
      <c r="B157" s="4"/>
      <c r="C157" s="33"/>
      <c r="D157" s="4"/>
      <c r="E157" s="4"/>
      <c r="F157" s="1"/>
      <c r="G157" s="4"/>
      <c r="H157" s="5"/>
      <c r="I157" s="5"/>
      <c r="J157" s="1"/>
    </row>
    <row r="158" spans="1:10" s="15" customFormat="1" x14ac:dyDescent="0.2">
      <c r="A158" s="13"/>
      <c r="B158" s="4"/>
      <c r="C158" s="4"/>
      <c r="D158" s="4"/>
      <c r="E158" s="4"/>
      <c r="F158" s="1"/>
      <c r="G158" s="4"/>
      <c r="H158" s="5"/>
      <c r="I158" s="5"/>
      <c r="J158" s="1"/>
    </row>
    <row r="159" spans="1:10" s="15" customFormat="1" x14ac:dyDescent="0.2">
      <c r="A159" s="13" t="s">
        <v>315</v>
      </c>
      <c r="B159" s="4" t="s">
        <v>7</v>
      </c>
      <c r="C159" s="4" t="s">
        <v>314</v>
      </c>
      <c r="D159" s="4" t="s">
        <v>439</v>
      </c>
      <c r="E159" s="4" t="s">
        <v>305</v>
      </c>
      <c r="F159" s="1">
        <v>1</v>
      </c>
      <c r="G159" s="4" t="s">
        <v>305</v>
      </c>
      <c r="H159" s="5">
        <v>1220</v>
      </c>
      <c r="I159" s="5">
        <v>1220</v>
      </c>
      <c r="J159" s="1" t="s">
        <v>313</v>
      </c>
    </row>
    <row r="160" spans="1:10" s="15" customFormat="1" x14ac:dyDescent="0.2">
      <c r="A160" s="13"/>
      <c r="B160" s="4"/>
      <c r="C160" s="4"/>
      <c r="D160" s="4"/>
      <c r="E160" s="4"/>
      <c r="F160" s="1"/>
      <c r="G160" s="4"/>
      <c r="H160" s="5"/>
      <c r="I160" s="5"/>
      <c r="J160" s="1"/>
    </row>
    <row r="161" spans="1:10" s="15" customFormat="1" x14ac:dyDescent="0.2">
      <c r="A161" s="13"/>
      <c r="B161" s="4"/>
      <c r="C161" s="4"/>
      <c r="D161" s="4"/>
      <c r="E161" s="4"/>
      <c r="F161" s="1"/>
      <c r="G161" s="4"/>
      <c r="H161" s="5"/>
      <c r="I161" s="5"/>
      <c r="J161" s="1"/>
    </row>
    <row r="162" spans="1:10" x14ac:dyDescent="0.2">
      <c r="A162" s="13" t="s">
        <v>363</v>
      </c>
      <c r="B162" s="4" t="s">
        <v>7</v>
      </c>
      <c r="C162" s="32" t="s">
        <v>364</v>
      </c>
      <c r="D162" s="4" t="s">
        <v>439</v>
      </c>
      <c r="E162" s="4" t="s">
        <v>305</v>
      </c>
      <c r="F162" s="1">
        <v>1</v>
      </c>
      <c r="G162" s="4" t="s">
        <v>305</v>
      </c>
      <c r="H162" s="5">
        <v>109.8</v>
      </c>
      <c r="I162" s="5">
        <v>109.8</v>
      </c>
      <c r="J162" s="1" t="s">
        <v>362</v>
      </c>
    </row>
    <row r="163" spans="1:10" x14ac:dyDescent="0.2">
      <c r="A163" s="13"/>
      <c r="B163" s="4"/>
      <c r="C163" s="33"/>
      <c r="D163" s="4"/>
      <c r="E163" s="4"/>
      <c r="F163" s="1"/>
      <c r="G163" s="4"/>
      <c r="H163" s="5"/>
      <c r="I163" s="5"/>
      <c r="J163" s="1"/>
    </row>
    <row r="164" spans="1:10" x14ac:dyDescent="0.2">
      <c r="A164" s="13"/>
      <c r="B164" s="4"/>
      <c r="C164" s="17"/>
      <c r="D164" s="4"/>
      <c r="E164" s="4"/>
      <c r="F164" s="1"/>
      <c r="G164" s="4"/>
      <c r="H164" s="5"/>
      <c r="I164" s="5"/>
      <c r="J164" s="1"/>
    </row>
    <row r="165" spans="1:10" x14ac:dyDescent="0.2">
      <c r="A165" s="13" t="s">
        <v>342</v>
      </c>
      <c r="B165" s="4" t="s">
        <v>7</v>
      </c>
      <c r="C165" s="32" t="s">
        <v>343</v>
      </c>
      <c r="D165" s="4" t="s">
        <v>105</v>
      </c>
      <c r="E165" s="4" t="s">
        <v>344</v>
      </c>
      <c r="F165" s="1">
        <v>1</v>
      </c>
      <c r="G165" s="4" t="s">
        <v>344</v>
      </c>
      <c r="H165" s="5">
        <v>898.15</v>
      </c>
      <c r="I165" s="5">
        <v>898.15</v>
      </c>
      <c r="J165" s="1" t="s">
        <v>88</v>
      </c>
    </row>
    <row r="166" spans="1:10" x14ac:dyDescent="0.2">
      <c r="A166" s="13"/>
      <c r="B166" s="4"/>
      <c r="C166" s="33"/>
      <c r="D166" s="4"/>
      <c r="E166" s="4"/>
      <c r="F166" s="1"/>
      <c r="G166" s="4"/>
      <c r="H166" s="5"/>
      <c r="I166" s="5"/>
      <c r="J166" s="1"/>
    </row>
    <row r="167" spans="1:10" x14ac:dyDescent="0.2">
      <c r="A167" s="13"/>
      <c r="B167" s="4"/>
      <c r="C167" s="4"/>
      <c r="D167" s="4"/>
      <c r="E167" s="4"/>
      <c r="F167" s="1"/>
      <c r="G167" s="4"/>
      <c r="H167" s="5"/>
      <c r="I167" s="5"/>
      <c r="J167" s="1"/>
    </row>
    <row r="168" spans="1:10" x14ac:dyDescent="0.2">
      <c r="A168" s="13" t="s">
        <v>130</v>
      </c>
      <c r="B168" s="4" t="s">
        <v>7</v>
      </c>
      <c r="C168" s="32" t="s">
        <v>232</v>
      </c>
      <c r="D168" s="4" t="s">
        <v>8</v>
      </c>
      <c r="E168" s="4" t="s">
        <v>124</v>
      </c>
      <c r="F168" s="1">
        <v>1</v>
      </c>
      <c r="G168" s="4" t="s">
        <v>124</v>
      </c>
      <c r="H168" s="5">
        <v>797.07</v>
      </c>
      <c r="I168" s="5">
        <v>797.07</v>
      </c>
      <c r="J168" s="1" t="s">
        <v>132</v>
      </c>
    </row>
    <row r="169" spans="1:10" x14ac:dyDescent="0.2">
      <c r="A169" s="13"/>
      <c r="B169" s="4"/>
      <c r="C169" s="33"/>
      <c r="D169" s="4"/>
      <c r="E169" s="4" t="s">
        <v>131</v>
      </c>
      <c r="F169" s="1"/>
      <c r="G169" s="4"/>
      <c r="H169" s="5"/>
      <c r="I169" s="5"/>
      <c r="J169" s="1"/>
    </row>
    <row r="170" spans="1:10" x14ac:dyDescent="0.2">
      <c r="A170" s="13"/>
      <c r="B170" s="4"/>
      <c r="C170" s="4"/>
      <c r="D170" s="4"/>
      <c r="E170" s="4"/>
      <c r="F170" s="1"/>
      <c r="G170" s="4"/>
      <c r="H170" s="5"/>
      <c r="I170" s="5"/>
      <c r="J170" s="1"/>
    </row>
    <row r="171" spans="1:10" x14ac:dyDescent="0.2">
      <c r="A171" s="13" t="s">
        <v>133</v>
      </c>
      <c r="B171" s="4" t="s">
        <v>7</v>
      </c>
      <c r="C171" s="4" t="s">
        <v>134</v>
      </c>
      <c r="D171" s="4" t="s">
        <v>8</v>
      </c>
      <c r="E171" s="4" t="s">
        <v>135</v>
      </c>
      <c r="F171" s="1">
        <v>1</v>
      </c>
      <c r="G171" s="4" t="s">
        <v>137</v>
      </c>
      <c r="H171" s="5">
        <v>452.62</v>
      </c>
      <c r="I171" s="5">
        <v>452.62</v>
      </c>
      <c r="J171" s="1" t="s">
        <v>138</v>
      </c>
    </row>
    <row r="172" spans="1:10" x14ac:dyDescent="0.2">
      <c r="A172" s="13"/>
      <c r="B172" s="4"/>
      <c r="C172" s="4"/>
      <c r="D172" s="4"/>
      <c r="E172" s="4" t="s">
        <v>137</v>
      </c>
      <c r="F172" s="1"/>
      <c r="G172" s="4"/>
      <c r="H172" s="5"/>
      <c r="I172" s="5"/>
      <c r="J172" s="1"/>
    </row>
    <row r="173" spans="1:10" ht="12" customHeight="1" x14ac:dyDescent="0.2">
      <c r="A173" s="13"/>
      <c r="B173" s="4"/>
      <c r="C173" s="4"/>
      <c r="D173" s="4"/>
      <c r="E173" s="4" t="s">
        <v>136</v>
      </c>
      <c r="F173" s="1"/>
      <c r="G173" s="4"/>
      <c r="H173" s="5"/>
      <c r="I173" s="5"/>
      <c r="J173" s="1"/>
    </row>
    <row r="174" spans="1:10" x14ac:dyDescent="0.2">
      <c r="A174" s="13"/>
      <c r="B174" s="4"/>
      <c r="C174" s="4"/>
      <c r="D174" s="4"/>
      <c r="E174" s="4"/>
      <c r="F174" s="1"/>
      <c r="G174" s="4"/>
      <c r="H174" s="5"/>
      <c r="I174" s="5"/>
      <c r="J174" s="1"/>
    </row>
    <row r="175" spans="1:10" x14ac:dyDescent="0.2">
      <c r="A175" s="13" t="s">
        <v>139</v>
      </c>
      <c r="B175" s="4" t="s">
        <v>7</v>
      </c>
      <c r="C175" s="4" t="s">
        <v>140</v>
      </c>
      <c r="D175" s="4" t="s">
        <v>8</v>
      </c>
      <c r="E175" s="4" t="s">
        <v>141</v>
      </c>
      <c r="F175" s="1">
        <v>1</v>
      </c>
      <c r="G175" s="4" t="s">
        <v>143</v>
      </c>
      <c r="H175" s="5">
        <f>5546.4*1.22</f>
        <v>6766.6079999999993</v>
      </c>
      <c r="I175" s="5">
        <v>0</v>
      </c>
      <c r="J175" s="1" t="s">
        <v>422</v>
      </c>
    </row>
    <row r="176" spans="1:10" x14ac:dyDescent="0.2">
      <c r="A176" s="13"/>
      <c r="B176" s="4"/>
      <c r="C176" s="4"/>
      <c r="D176" s="4"/>
      <c r="E176" s="4" t="s">
        <v>143</v>
      </c>
      <c r="F176" s="1"/>
      <c r="G176" s="4"/>
      <c r="H176" s="5"/>
      <c r="I176" s="5"/>
      <c r="J176" s="1"/>
    </row>
    <row r="177" spans="1:10" x14ac:dyDescent="0.2">
      <c r="A177" s="13"/>
      <c r="B177" s="4"/>
      <c r="C177" s="4"/>
      <c r="D177" s="4"/>
      <c r="E177" s="4" t="s">
        <v>142</v>
      </c>
      <c r="F177" s="1"/>
      <c r="G177" s="4"/>
      <c r="H177" s="5"/>
      <c r="I177" s="5"/>
      <c r="J177" s="1"/>
    </row>
    <row r="178" spans="1:10" x14ac:dyDescent="0.2">
      <c r="A178" s="13"/>
      <c r="B178" s="4"/>
      <c r="C178" s="4"/>
      <c r="D178" s="4"/>
      <c r="E178" s="4"/>
      <c r="F178" s="1"/>
      <c r="G178" s="4"/>
      <c r="H178" s="5"/>
      <c r="I178" s="5"/>
      <c r="J178" s="1"/>
    </row>
    <row r="179" spans="1:10" x14ac:dyDescent="0.2">
      <c r="A179" s="13" t="s">
        <v>144</v>
      </c>
      <c r="B179" s="4" t="s">
        <v>7</v>
      </c>
      <c r="C179" s="4" t="s">
        <v>145</v>
      </c>
      <c r="D179" s="4" t="s">
        <v>8</v>
      </c>
      <c r="E179" s="4" t="s">
        <v>147</v>
      </c>
      <c r="F179" s="1">
        <v>1</v>
      </c>
      <c r="G179" s="4" t="s">
        <v>148</v>
      </c>
      <c r="H179" s="5"/>
      <c r="I179" s="5"/>
      <c r="J179" s="1"/>
    </row>
    <row r="180" spans="1:10" ht="12" customHeight="1" x14ac:dyDescent="0.2">
      <c r="A180" s="13"/>
      <c r="B180" s="4"/>
      <c r="C180" s="4"/>
      <c r="D180" s="4"/>
      <c r="E180" s="4" t="s">
        <v>146</v>
      </c>
      <c r="F180" s="1"/>
      <c r="G180" s="4"/>
      <c r="H180" s="5"/>
      <c r="I180" s="5"/>
      <c r="J180" s="1"/>
    </row>
    <row r="181" spans="1:10" x14ac:dyDescent="0.2">
      <c r="A181" s="13"/>
      <c r="B181" s="4"/>
      <c r="C181" s="4"/>
      <c r="D181" s="4"/>
      <c r="E181" s="4"/>
      <c r="F181" s="1"/>
      <c r="G181" s="4"/>
      <c r="H181" s="5"/>
      <c r="I181" s="5"/>
      <c r="J181" s="1"/>
    </row>
    <row r="182" spans="1:10" x14ac:dyDescent="0.2">
      <c r="A182" s="13" t="s">
        <v>149</v>
      </c>
      <c r="B182" s="4" t="s">
        <v>7</v>
      </c>
      <c r="C182" s="4" t="s">
        <v>145</v>
      </c>
      <c r="D182" s="4" t="s">
        <v>8</v>
      </c>
      <c r="E182" s="4" t="s">
        <v>151</v>
      </c>
      <c r="F182" s="1">
        <v>2</v>
      </c>
      <c r="G182" s="4" t="s">
        <v>151</v>
      </c>
      <c r="H182" s="5">
        <v>44.53</v>
      </c>
      <c r="I182" s="5">
        <v>44.53</v>
      </c>
      <c r="J182" s="1" t="s">
        <v>152</v>
      </c>
    </row>
    <row r="183" spans="1:10" x14ac:dyDescent="0.2">
      <c r="A183" s="13"/>
      <c r="B183" s="4"/>
      <c r="C183" s="4"/>
      <c r="D183" s="4"/>
      <c r="E183" s="4" t="s">
        <v>150</v>
      </c>
      <c r="F183" s="1"/>
      <c r="G183" s="4"/>
      <c r="H183" s="5"/>
      <c r="I183" s="5"/>
      <c r="J183" s="1"/>
    </row>
    <row r="184" spans="1:10" x14ac:dyDescent="0.2">
      <c r="A184" s="13"/>
      <c r="B184" s="4"/>
      <c r="C184" s="11"/>
      <c r="D184" s="4"/>
      <c r="E184" s="4"/>
      <c r="F184" s="1"/>
      <c r="G184" s="4"/>
      <c r="H184" s="5"/>
      <c r="I184" s="5"/>
      <c r="J184" s="1"/>
    </row>
    <row r="185" spans="1:10" x14ac:dyDescent="0.2">
      <c r="A185" s="13" t="s">
        <v>339</v>
      </c>
      <c r="B185" s="4" t="s">
        <v>7</v>
      </c>
      <c r="C185" s="32" t="s">
        <v>340</v>
      </c>
      <c r="D185" s="4" t="s">
        <v>105</v>
      </c>
      <c r="E185" s="4" t="s">
        <v>331</v>
      </c>
      <c r="F185" s="1">
        <v>1</v>
      </c>
      <c r="G185" s="4" t="s">
        <v>331</v>
      </c>
      <c r="H185" s="5">
        <v>740.17</v>
      </c>
      <c r="I185" s="5">
        <v>740.17</v>
      </c>
      <c r="J185" s="1" t="s">
        <v>341</v>
      </c>
    </row>
    <row r="186" spans="1:10" ht="12" customHeight="1" x14ac:dyDescent="0.2">
      <c r="A186" s="13"/>
      <c r="B186" s="4"/>
      <c r="C186" s="33"/>
      <c r="D186" s="4"/>
      <c r="E186" s="4"/>
      <c r="F186" s="1"/>
      <c r="G186" s="4"/>
      <c r="H186" s="5"/>
      <c r="I186" s="5"/>
      <c r="J186" s="1"/>
    </row>
    <row r="187" spans="1:10" x14ac:dyDescent="0.2">
      <c r="A187" s="13"/>
      <c r="B187" s="4"/>
      <c r="C187" s="11"/>
      <c r="D187" s="4"/>
      <c r="E187" s="4"/>
      <c r="F187" s="1"/>
      <c r="G187" s="4"/>
      <c r="H187" s="5"/>
      <c r="I187" s="5"/>
      <c r="J187" s="1"/>
    </row>
    <row r="188" spans="1:10" x14ac:dyDescent="0.2">
      <c r="A188" s="13" t="s">
        <v>335</v>
      </c>
      <c r="B188" s="4" t="s">
        <v>7</v>
      </c>
      <c r="C188" s="32" t="s">
        <v>337</v>
      </c>
      <c r="D188" s="4" t="s">
        <v>105</v>
      </c>
      <c r="E188" s="4" t="s">
        <v>336</v>
      </c>
      <c r="F188" s="1">
        <v>1</v>
      </c>
      <c r="G188" s="4" t="s">
        <v>336</v>
      </c>
      <c r="H188" s="5">
        <v>526.54999999999995</v>
      </c>
      <c r="I188" s="5">
        <v>526.54999999999995</v>
      </c>
      <c r="J188" s="1" t="s">
        <v>338</v>
      </c>
    </row>
    <row r="189" spans="1:10" x14ac:dyDescent="0.2">
      <c r="A189" s="13"/>
      <c r="B189" s="4"/>
      <c r="C189" s="33"/>
      <c r="D189" s="4"/>
      <c r="E189" s="4"/>
      <c r="F189" s="1"/>
      <c r="G189" s="4"/>
      <c r="H189" s="5"/>
      <c r="I189" s="5"/>
      <c r="J189" s="1"/>
    </row>
    <row r="190" spans="1:10" x14ac:dyDescent="0.2">
      <c r="A190" s="13"/>
      <c r="B190" s="4"/>
      <c r="C190" s="16"/>
      <c r="D190" s="4"/>
      <c r="E190" s="4"/>
      <c r="F190" s="1"/>
      <c r="G190" s="4"/>
      <c r="H190" s="5"/>
      <c r="I190" s="5"/>
      <c r="J190" s="1"/>
    </row>
    <row r="191" spans="1:10" x14ac:dyDescent="0.2">
      <c r="A191" s="13" t="s">
        <v>157</v>
      </c>
      <c r="B191" s="4" t="s">
        <v>7</v>
      </c>
      <c r="C191" s="32" t="s">
        <v>252</v>
      </c>
      <c r="D191" s="4" t="s">
        <v>8</v>
      </c>
      <c r="E191" s="4" t="s">
        <v>16</v>
      </c>
      <c r="F191" s="1">
        <v>1</v>
      </c>
      <c r="G191" s="4" t="s">
        <v>16</v>
      </c>
      <c r="H191" s="5">
        <v>4903.5</v>
      </c>
      <c r="I191" s="5">
        <v>4903.5</v>
      </c>
      <c r="J191" s="1" t="s">
        <v>161</v>
      </c>
    </row>
    <row r="192" spans="1:10" x14ac:dyDescent="0.2">
      <c r="A192" s="13"/>
      <c r="B192" s="4"/>
      <c r="C192" s="33"/>
      <c r="D192" s="4"/>
      <c r="E192" s="4" t="s">
        <v>159</v>
      </c>
      <c r="F192" s="1"/>
      <c r="G192" s="4"/>
      <c r="H192" s="5"/>
      <c r="I192" s="5"/>
      <c r="J192" s="1"/>
    </row>
    <row r="193" spans="1:10" x14ac:dyDescent="0.2">
      <c r="A193" s="13"/>
      <c r="B193" s="4"/>
      <c r="C193" s="4"/>
      <c r="D193" s="4"/>
      <c r="E193" s="4" t="s">
        <v>160</v>
      </c>
      <c r="F193" s="1"/>
      <c r="G193" s="4"/>
      <c r="H193" s="5"/>
      <c r="I193" s="5"/>
      <c r="J193" s="1"/>
    </row>
    <row r="194" spans="1:10" x14ac:dyDescent="0.2">
      <c r="A194" s="13"/>
      <c r="B194" s="4"/>
      <c r="C194" s="4"/>
      <c r="D194" s="4"/>
      <c r="E194" s="4" t="s">
        <v>158</v>
      </c>
      <c r="F194" s="1"/>
      <c r="G194" s="4"/>
      <c r="H194" s="5"/>
      <c r="I194" s="5"/>
      <c r="J194" s="1"/>
    </row>
    <row r="195" spans="1:10" x14ac:dyDescent="0.2">
      <c r="A195" s="13"/>
      <c r="B195" s="4"/>
      <c r="C195" s="11"/>
      <c r="D195" s="4"/>
      <c r="E195" s="4"/>
      <c r="F195" s="1"/>
      <c r="G195" s="4"/>
      <c r="H195" s="5"/>
      <c r="I195" s="5"/>
      <c r="J195" s="1"/>
    </row>
    <row r="196" spans="1:10" x14ac:dyDescent="0.2">
      <c r="A196" s="14" t="s">
        <v>162</v>
      </c>
      <c r="B196" s="8" t="s">
        <v>7</v>
      </c>
      <c r="C196" s="32" t="s">
        <v>231</v>
      </c>
      <c r="D196" s="8" t="s">
        <v>8</v>
      </c>
      <c r="E196" s="8" t="s">
        <v>9</v>
      </c>
      <c r="F196" s="10">
        <v>2</v>
      </c>
      <c r="G196" s="8" t="s">
        <v>9</v>
      </c>
      <c r="H196" s="9">
        <v>1678.72</v>
      </c>
      <c r="I196" s="9">
        <v>1678.72</v>
      </c>
      <c r="J196" s="10" t="s">
        <v>163</v>
      </c>
    </row>
    <row r="197" spans="1:10" x14ac:dyDescent="0.2">
      <c r="A197" s="14"/>
      <c r="B197" s="8"/>
      <c r="C197" s="33"/>
      <c r="D197" s="8"/>
      <c r="E197" s="8" t="s">
        <v>45</v>
      </c>
      <c r="F197" s="10"/>
      <c r="G197" s="8"/>
      <c r="H197" s="9"/>
      <c r="I197" s="9"/>
      <c r="J197" s="10"/>
    </row>
    <row r="198" spans="1:10" x14ac:dyDescent="0.2">
      <c r="A198" s="14"/>
      <c r="B198" s="8"/>
      <c r="C198" s="8"/>
      <c r="D198" s="8"/>
      <c r="E198" s="8" t="s">
        <v>43</v>
      </c>
      <c r="F198" s="10"/>
      <c r="G198" s="8"/>
      <c r="H198" s="9"/>
      <c r="I198" s="9"/>
      <c r="J198" s="10"/>
    </row>
    <row r="199" spans="1:10" x14ac:dyDescent="0.2">
      <c r="A199" s="14"/>
      <c r="B199" s="8"/>
      <c r="C199" s="8"/>
      <c r="D199" s="8"/>
      <c r="E199" s="8"/>
      <c r="F199" s="10"/>
      <c r="G199" s="8"/>
      <c r="H199" s="9"/>
      <c r="I199" s="9"/>
      <c r="J199" s="10"/>
    </row>
    <row r="200" spans="1:10" x14ac:dyDescent="0.2">
      <c r="A200" s="13" t="s">
        <v>256</v>
      </c>
      <c r="B200" s="8" t="s">
        <v>7</v>
      </c>
      <c r="C200" s="4" t="s">
        <v>257</v>
      </c>
      <c r="D200" s="4" t="s">
        <v>105</v>
      </c>
      <c r="E200" s="4" t="s">
        <v>258</v>
      </c>
      <c r="F200" s="1">
        <v>1</v>
      </c>
      <c r="G200" s="4" t="s">
        <v>258</v>
      </c>
      <c r="H200" s="5">
        <v>7320</v>
      </c>
      <c r="I200" s="5">
        <v>7320</v>
      </c>
      <c r="J200" s="1" t="s">
        <v>255</v>
      </c>
    </row>
    <row r="201" spans="1:10" x14ac:dyDescent="0.2">
      <c r="A201" s="14"/>
      <c r="B201" s="8"/>
      <c r="C201" s="8"/>
      <c r="D201" s="8"/>
      <c r="E201" s="8"/>
      <c r="F201" s="10"/>
      <c r="G201" s="8"/>
      <c r="H201" s="9"/>
      <c r="I201" s="9"/>
      <c r="J201" s="10"/>
    </row>
    <row r="202" spans="1:10" x14ac:dyDescent="0.2">
      <c r="A202" s="13" t="s">
        <v>259</v>
      </c>
      <c r="B202" s="8" t="s">
        <v>7</v>
      </c>
      <c r="C202" s="4" t="s">
        <v>260</v>
      </c>
      <c r="D202" s="4" t="s">
        <v>105</v>
      </c>
      <c r="E202" s="4" t="s">
        <v>261</v>
      </c>
      <c r="F202" s="1">
        <v>1</v>
      </c>
      <c r="G202" s="4" t="s">
        <v>261</v>
      </c>
      <c r="H202" s="5">
        <v>1647</v>
      </c>
      <c r="I202" s="5">
        <v>1647</v>
      </c>
      <c r="J202" s="1" t="s">
        <v>255</v>
      </c>
    </row>
    <row r="203" spans="1:10" s="15" customFormat="1" x14ac:dyDescent="0.2">
      <c r="A203" s="13"/>
      <c r="B203" s="14"/>
      <c r="C203" s="13"/>
      <c r="D203" s="13"/>
      <c r="E203" s="13"/>
      <c r="F203" s="12"/>
      <c r="G203" s="13"/>
      <c r="H203" s="22"/>
      <c r="I203" s="22"/>
      <c r="J203" s="12"/>
    </row>
    <row r="204" spans="1:10" x14ac:dyDescent="0.2">
      <c r="A204" s="13" t="s">
        <v>265</v>
      </c>
      <c r="B204" s="8" t="s">
        <v>7</v>
      </c>
      <c r="C204" s="4" t="s">
        <v>267</v>
      </c>
      <c r="D204" s="4" t="s">
        <v>105</v>
      </c>
      <c r="E204" s="4" t="s">
        <v>266</v>
      </c>
      <c r="F204" s="1">
        <v>1</v>
      </c>
      <c r="G204" s="4" t="s">
        <v>266</v>
      </c>
      <c r="H204" s="5">
        <v>6100</v>
      </c>
      <c r="I204" s="5">
        <v>6100</v>
      </c>
      <c r="J204" s="1" t="s">
        <v>255</v>
      </c>
    </row>
    <row r="205" spans="1:10" s="15" customFormat="1" x14ac:dyDescent="0.2">
      <c r="A205" s="13"/>
      <c r="B205" s="14"/>
      <c r="C205" s="13"/>
      <c r="D205" s="13"/>
      <c r="E205" s="13"/>
      <c r="F205" s="12"/>
      <c r="G205" s="13"/>
      <c r="H205" s="22"/>
      <c r="I205" s="22"/>
      <c r="J205" s="12"/>
    </row>
    <row r="206" spans="1:10" x14ac:dyDescent="0.2">
      <c r="A206" s="13" t="s">
        <v>268</v>
      </c>
      <c r="B206" s="8" t="s">
        <v>7</v>
      </c>
      <c r="C206" s="4" t="s">
        <v>269</v>
      </c>
      <c r="D206" s="4" t="s">
        <v>105</v>
      </c>
      <c r="E206" s="4" t="s">
        <v>270</v>
      </c>
      <c r="F206" s="1">
        <v>1</v>
      </c>
      <c r="G206" s="4" t="s">
        <v>270</v>
      </c>
      <c r="H206" s="5">
        <v>14999.99</v>
      </c>
      <c r="I206" s="5">
        <v>14999.99</v>
      </c>
      <c r="J206" s="1" t="s">
        <v>255</v>
      </c>
    </row>
    <row r="207" spans="1:10" s="15" customFormat="1" x14ac:dyDescent="0.2">
      <c r="A207" s="14"/>
      <c r="B207" s="14"/>
      <c r="C207" s="14"/>
      <c r="D207" s="14"/>
      <c r="E207" s="14"/>
      <c r="F207" s="23"/>
      <c r="G207" s="14"/>
      <c r="H207" s="24"/>
      <c r="I207" s="24"/>
      <c r="J207" s="23"/>
    </row>
    <row r="208" spans="1:10" x14ac:dyDescent="0.2">
      <c r="A208" s="13" t="s">
        <v>262</v>
      </c>
      <c r="B208" s="8" t="s">
        <v>7</v>
      </c>
      <c r="C208" s="4" t="s">
        <v>263</v>
      </c>
      <c r="D208" s="4" t="s">
        <v>105</v>
      </c>
      <c r="E208" s="4" t="s">
        <v>264</v>
      </c>
      <c r="F208" s="1">
        <v>1</v>
      </c>
      <c r="G208" s="4" t="s">
        <v>264</v>
      </c>
      <c r="H208" s="5">
        <v>3843</v>
      </c>
      <c r="I208" s="5">
        <v>3843</v>
      </c>
      <c r="J208" s="1" t="s">
        <v>255</v>
      </c>
    </row>
    <row r="209" spans="1:10" s="15" customFormat="1" x14ac:dyDescent="0.2">
      <c r="A209" s="13"/>
      <c r="B209" s="14"/>
      <c r="C209" s="13"/>
      <c r="D209" s="13"/>
      <c r="E209" s="13"/>
      <c r="F209" s="12"/>
      <c r="G209" s="13"/>
      <c r="H209" s="22"/>
      <c r="I209" s="22"/>
      <c r="J209" s="12"/>
    </row>
    <row r="210" spans="1:10" s="15" customFormat="1" x14ac:dyDescent="0.2">
      <c r="A210" s="13" t="s">
        <v>418</v>
      </c>
      <c r="B210" s="8" t="s">
        <v>7</v>
      </c>
      <c r="C210" s="32" t="s">
        <v>419</v>
      </c>
      <c r="D210" s="4" t="s">
        <v>105</v>
      </c>
      <c r="E210" s="13" t="s">
        <v>420</v>
      </c>
      <c r="F210" s="12">
        <v>1</v>
      </c>
      <c r="G210" s="13" t="s">
        <v>420</v>
      </c>
      <c r="H210" s="22">
        <v>4835.99</v>
      </c>
      <c r="I210" s="22">
        <v>4835.99</v>
      </c>
      <c r="J210" s="12" t="s">
        <v>421</v>
      </c>
    </row>
    <row r="211" spans="1:10" s="15" customFormat="1" x14ac:dyDescent="0.2">
      <c r="A211" s="13"/>
      <c r="B211" s="14"/>
      <c r="C211" s="33"/>
      <c r="D211" s="13"/>
      <c r="E211" s="13"/>
      <c r="F211" s="12"/>
      <c r="G211" s="13"/>
      <c r="H211" s="22"/>
      <c r="I211" s="22"/>
      <c r="J211" s="12"/>
    </row>
    <row r="212" spans="1:10" s="15" customFormat="1" x14ac:dyDescent="0.2">
      <c r="A212" s="13"/>
      <c r="B212" s="14"/>
      <c r="C212" s="28"/>
      <c r="D212" s="13"/>
      <c r="E212" s="13"/>
      <c r="F212" s="12"/>
      <c r="G212" s="13"/>
      <c r="H212" s="22"/>
      <c r="I212" s="22"/>
      <c r="J212" s="12"/>
    </row>
    <row r="213" spans="1:10" x14ac:dyDescent="0.2">
      <c r="A213" s="13" t="s">
        <v>253</v>
      </c>
      <c r="B213" s="8" t="s">
        <v>7</v>
      </c>
      <c r="C213" s="32" t="s">
        <v>440</v>
      </c>
      <c r="D213" s="4" t="s">
        <v>105</v>
      </c>
      <c r="E213" s="4" t="s">
        <v>254</v>
      </c>
      <c r="F213" s="1">
        <v>1</v>
      </c>
      <c r="G213" s="4" t="s">
        <v>254</v>
      </c>
      <c r="H213" s="5">
        <v>8540</v>
      </c>
      <c r="I213" s="5">
        <v>0</v>
      </c>
      <c r="J213" s="1" t="s">
        <v>255</v>
      </c>
    </row>
    <row r="214" spans="1:10" x14ac:dyDescent="0.2">
      <c r="A214" s="13"/>
      <c r="B214" s="4"/>
      <c r="C214" s="33"/>
      <c r="D214" s="4"/>
      <c r="E214" s="4"/>
      <c r="F214" s="1"/>
      <c r="G214" s="4"/>
      <c r="H214" s="5"/>
      <c r="I214" s="5"/>
      <c r="J214" s="1"/>
    </row>
    <row r="215" spans="1:10" x14ac:dyDescent="0.2">
      <c r="A215" s="13"/>
      <c r="B215" s="4"/>
      <c r="C215" s="16"/>
      <c r="D215" s="4"/>
      <c r="E215" s="4"/>
      <c r="F215" s="1"/>
      <c r="G215" s="4"/>
      <c r="H215" s="5"/>
      <c r="I215" s="5"/>
      <c r="J215" s="1"/>
    </row>
    <row r="216" spans="1:10" x14ac:dyDescent="0.2">
      <c r="A216" s="13" t="s">
        <v>164</v>
      </c>
      <c r="B216" s="8" t="s">
        <v>7</v>
      </c>
      <c r="C216" s="4" t="s">
        <v>165</v>
      </c>
      <c r="D216" s="4" t="s">
        <v>8</v>
      </c>
      <c r="E216" s="4" t="s">
        <v>166</v>
      </c>
      <c r="F216" s="1">
        <v>2</v>
      </c>
      <c r="G216" s="4" t="s">
        <v>167</v>
      </c>
      <c r="H216" s="5">
        <v>4981.63</v>
      </c>
      <c r="I216" s="5">
        <v>4981.63</v>
      </c>
      <c r="J216" s="1" t="s">
        <v>171</v>
      </c>
    </row>
    <row r="217" spans="1:10" x14ac:dyDescent="0.2">
      <c r="A217" s="13"/>
      <c r="B217" s="4"/>
      <c r="C217" s="4"/>
      <c r="D217" s="4"/>
      <c r="E217" s="4" t="s">
        <v>167</v>
      </c>
      <c r="F217" s="1"/>
      <c r="G217" s="4"/>
      <c r="H217" s="5"/>
      <c r="I217" s="5"/>
      <c r="J217" s="1"/>
    </row>
    <row r="218" spans="1:10" x14ac:dyDescent="0.2">
      <c r="A218" s="13"/>
      <c r="B218" s="4"/>
      <c r="C218" s="4"/>
      <c r="D218" s="4"/>
      <c r="E218" s="4" t="s">
        <v>123</v>
      </c>
      <c r="F218" s="1"/>
      <c r="G218" s="4"/>
      <c r="H218" s="5"/>
      <c r="I218" s="5"/>
      <c r="J218" s="1"/>
    </row>
    <row r="219" spans="1:10" x14ac:dyDescent="0.2">
      <c r="A219" s="13"/>
      <c r="B219" s="4"/>
      <c r="C219" s="11"/>
      <c r="D219" s="4"/>
      <c r="E219" s="4"/>
      <c r="F219" s="1"/>
      <c r="G219" s="4"/>
      <c r="H219" s="5"/>
      <c r="I219" s="5"/>
      <c r="J219" s="1"/>
    </row>
    <row r="220" spans="1:10" ht="12" customHeight="1" x14ac:dyDescent="0.2">
      <c r="A220" s="13" t="s">
        <v>271</v>
      </c>
      <c r="B220" s="8" t="s">
        <v>7</v>
      </c>
      <c r="C220" s="32" t="s">
        <v>273</v>
      </c>
      <c r="D220" s="4" t="s">
        <v>105</v>
      </c>
      <c r="E220" s="4" t="s">
        <v>272</v>
      </c>
      <c r="F220" s="1">
        <v>1</v>
      </c>
      <c r="G220" s="4" t="s">
        <v>272</v>
      </c>
      <c r="H220" s="5">
        <v>56445.87</v>
      </c>
      <c r="I220" s="5">
        <v>0</v>
      </c>
      <c r="J220" s="1" t="s">
        <v>255</v>
      </c>
    </row>
    <row r="221" spans="1:10" x14ac:dyDescent="0.2">
      <c r="A221" s="13"/>
      <c r="B221" s="4"/>
      <c r="C221" s="33"/>
      <c r="D221" s="4"/>
      <c r="E221" s="4"/>
      <c r="F221" s="1"/>
      <c r="G221" s="4"/>
      <c r="H221" s="5"/>
      <c r="I221" s="5"/>
      <c r="J221" s="1"/>
    </row>
    <row r="222" spans="1:10" x14ac:dyDescent="0.2">
      <c r="A222" s="13"/>
      <c r="B222" s="4"/>
      <c r="C222" s="16"/>
      <c r="D222" s="4"/>
      <c r="E222" s="4"/>
      <c r="F222" s="1"/>
      <c r="G222" s="4"/>
      <c r="H222" s="5"/>
      <c r="I222" s="5"/>
      <c r="J222" s="1"/>
    </row>
    <row r="223" spans="1:10" x14ac:dyDescent="0.2">
      <c r="A223" s="13" t="s">
        <v>389</v>
      </c>
      <c r="B223" s="4" t="s">
        <v>7</v>
      </c>
      <c r="C223" s="32" t="s">
        <v>390</v>
      </c>
      <c r="D223" s="4" t="s">
        <v>105</v>
      </c>
      <c r="E223" s="4" t="s">
        <v>438</v>
      </c>
      <c r="F223" s="1">
        <v>1</v>
      </c>
      <c r="G223" s="4" t="s">
        <v>438</v>
      </c>
      <c r="H223" s="5">
        <v>1843.68</v>
      </c>
      <c r="I223" s="5">
        <v>0</v>
      </c>
      <c r="J223" s="1" t="s">
        <v>391</v>
      </c>
    </row>
    <row r="224" spans="1:10" x14ac:dyDescent="0.2">
      <c r="A224" s="13"/>
      <c r="B224" s="4"/>
      <c r="C224" s="33"/>
      <c r="D224" s="4"/>
      <c r="E224" s="4"/>
      <c r="F224" s="1"/>
      <c r="G224" s="4"/>
      <c r="H224" s="5"/>
      <c r="I224" s="5"/>
      <c r="J224" s="1"/>
    </row>
    <row r="225" spans="1:10" x14ac:dyDescent="0.2">
      <c r="A225" s="13"/>
      <c r="B225" s="4"/>
      <c r="C225" s="16"/>
      <c r="D225" s="4"/>
      <c r="E225" s="4"/>
      <c r="F225" s="1"/>
      <c r="G225" s="4"/>
      <c r="H225" s="5"/>
      <c r="I225" s="5"/>
      <c r="J225" s="1"/>
    </row>
    <row r="226" spans="1:10" x14ac:dyDescent="0.2">
      <c r="A226" s="13" t="s">
        <v>248</v>
      </c>
      <c r="B226" s="8" t="s">
        <v>7</v>
      </c>
      <c r="C226" s="32" t="s">
        <v>230</v>
      </c>
      <c r="D226" s="4" t="s">
        <v>8</v>
      </c>
      <c r="E226" s="4" t="s">
        <v>9</v>
      </c>
      <c r="F226" s="1">
        <v>2</v>
      </c>
      <c r="G226" s="4" t="s">
        <v>9</v>
      </c>
      <c r="H226" s="5">
        <f>620*1.22</f>
        <v>756.4</v>
      </c>
      <c r="I226" s="5">
        <v>756.4</v>
      </c>
      <c r="J226" s="1" t="s">
        <v>172</v>
      </c>
    </row>
    <row r="227" spans="1:10" x14ac:dyDescent="0.2">
      <c r="A227" s="13"/>
      <c r="B227" s="4"/>
      <c r="C227" s="33"/>
      <c r="D227" s="4"/>
      <c r="E227" s="4" t="s">
        <v>43</v>
      </c>
      <c r="F227" s="1"/>
      <c r="G227" s="4"/>
      <c r="H227" s="5"/>
      <c r="I227" s="5"/>
      <c r="J227" s="1"/>
    </row>
    <row r="228" spans="1:10" x14ac:dyDescent="0.2">
      <c r="A228" s="13"/>
      <c r="B228" s="4"/>
      <c r="C228" s="4"/>
      <c r="D228" s="4"/>
      <c r="E228" s="4" t="s">
        <v>45</v>
      </c>
      <c r="F228" s="1"/>
      <c r="G228" s="4"/>
      <c r="H228" s="5"/>
      <c r="I228" s="5"/>
      <c r="J228" s="1"/>
    </row>
    <row r="229" spans="1:10" x14ac:dyDescent="0.2">
      <c r="A229" s="13"/>
      <c r="B229" s="4"/>
      <c r="C229" s="16"/>
      <c r="D229" s="4"/>
      <c r="E229" s="4"/>
      <c r="F229" s="1"/>
      <c r="G229" s="4"/>
      <c r="H229" s="5"/>
      <c r="I229" s="5"/>
      <c r="J229" s="1"/>
    </row>
    <row r="230" spans="1:10" x14ac:dyDescent="0.2">
      <c r="A230" s="13" t="s">
        <v>168</v>
      </c>
      <c r="B230" s="8" t="s">
        <v>7</v>
      </c>
      <c r="C230" s="4" t="s">
        <v>169</v>
      </c>
      <c r="D230" s="4" t="s">
        <v>8</v>
      </c>
      <c r="E230" s="4" t="s">
        <v>166</v>
      </c>
      <c r="F230" s="1">
        <v>1</v>
      </c>
      <c r="G230" s="4" t="s">
        <v>167</v>
      </c>
      <c r="H230" s="5">
        <v>492.76</v>
      </c>
      <c r="I230" s="5">
        <v>492.76</v>
      </c>
      <c r="J230" s="1" t="s">
        <v>170</v>
      </c>
    </row>
    <row r="231" spans="1:10" x14ac:dyDescent="0.2">
      <c r="A231" s="13"/>
      <c r="B231" s="4"/>
      <c r="C231" s="4"/>
      <c r="D231" s="4"/>
      <c r="E231" s="4" t="s">
        <v>167</v>
      </c>
      <c r="F231" s="1"/>
      <c r="G231" s="4"/>
      <c r="H231" s="5"/>
      <c r="I231" s="5"/>
      <c r="J231" s="1"/>
    </row>
    <row r="232" spans="1:10" x14ac:dyDescent="0.2">
      <c r="A232" s="13"/>
      <c r="B232" s="4"/>
      <c r="C232" s="16"/>
      <c r="D232" s="4"/>
      <c r="E232" s="4"/>
      <c r="F232" s="1"/>
      <c r="G232" s="4"/>
      <c r="H232" s="5"/>
      <c r="I232" s="5"/>
      <c r="J232" s="1"/>
    </row>
    <row r="233" spans="1:10" x14ac:dyDescent="0.2">
      <c r="A233" s="13" t="s">
        <v>403</v>
      </c>
      <c r="B233" s="8" t="s">
        <v>7</v>
      </c>
      <c r="C233" s="16" t="s">
        <v>404</v>
      </c>
      <c r="D233" s="4" t="s">
        <v>105</v>
      </c>
      <c r="E233" s="4" t="s">
        <v>355</v>
      </c>
      <c r="F233" s="1">
        <v>1</v>
      </c>
      <c r="G233" s="4" t="s">
        <v>22</v>
      </c>
      <c r="H233" s="5">
        <v>73.2</v>
      </c>
      <c r="I233" s="5">
        <v>73.2</v>
      </c>
      <c r="J233" s="1" t="s">
        <v>405</v>
      </c>
    </row>
    <row r="234" spans="1:10" s="15" customFormat="1" x14ac:dyDescent="0.2">
      <c r="A234" s="13"/>
      <c r="B234" s="14"/>
      <c r="C234" s="25"/>
      <c r="D234" s="13"/>
      <c r="E234" s="13"/>
      <c r="F234" s="12"/>
      <c r="G234" s="13"/>
      <c r="H234" s="22"/>
      <c r="I234" s="22"/>
      <c r="J234" s="12"/>
    </row>
    <row r="235" spans="1:10" s="15" customFormat="1" ht="24" x14ac:dyDescent="0.2">
      <c r="A235" s="13" t="s">
        <v>427</v>
      </c>
      <c r="B235" s="8" t="s">
        <v>7</v>
      </c>
      <c r="C235" s="30" t="s">
        <v>429</v>
      </c>
      <c r="D235" s="4" t="s">
        <v>439</v>
      </c>
      <c r="E235" s="4" t="s">
        <v>305</v>
      </c>
      <c r="F235" s="1">
        <v>1</v>
      </c>
      <c r="G235" s="4" t="s">
        <v>305</v>
      </c>
      <c r="H235" s="22">
        <v>1315.16</v>
      </c>
      <c r="I235" s="22">
        <v>1315.16</v>
      </c>
      <c r="J235" s="12" t="s">
        <v>172</v>
      </c>
    </row>
    <row r="236" spans="1:10" s="15" customFormat="1" x14ac:dyDescent="0.2">
      <c r="A236" s="13"/>
      <c r="B236" s="14"/>
      <c r="C236" s="29"/>
      <c r="D236" s="13"/>
      <c r="E236" s="13"/>
      <c r="F236" s="12"/>
      <c r="G236" s="13"/>
      <c r="H236" s="22"/>
      <c r="I236" s="22"/>
      <c r="J236" s="12"/>
    </row>
    <row r="237" spans="1:10" ht="12" customHeight="1" x14ac:dyDescent="0.2">
      <c r="A237" s="13" t="s">
        <v>385</v>
      </c>
      <c r="B237" s="8" t="s">
        <v>7</v>
      </c>
      <c r="C237" s="32" t="s">
        <v>386</v>
      </c>
      <c r="D237" s="4" t="s">
        <v>105</v>
      </c>
      <c r="E237" s="4" t="s">
        <v>387</v>
      </c>
      <c r="F237" s="1">
        <v>1</v>
      </c>
      <c r="G237" s="4" t="s">
        <v>387</v>
      </c>
      <c r="H237" s="5">
        <v>16476.099999999999</v>
      </c>
      <c r="I237" s="5">
        <v>16476.099999999999</v>
      </c>
      <c r="J237" s="1" t="s">
        <v>388</v>
      </c>
    </row>
    <row r="238" spans="1:10" x14ac:dyDescent="0.2">
      <c r="A238" s="13"/>
      <c r="B238" s="4"/>
      <c r="C238" s="33"/>
      <c r="D238" s="4"/>
      <c r="E238" s="4"/>
      <c r="F238" s="1"/>
      <c r="G238" s="4"/>
      <c r="H238" s="5"/>
      <c r="I238" s="5"/>
      <c r="J238" s="1"/>
    </row>
    <row r="239" spans="1:10" x14ac:dyDescent="0.2">
      <c r="A239" s="13"/>
      <c r="B239" s="4"/>
      <c r="C239" s="16"/>
      <c r="D239" s="4"/>
      <c r="E239" s="4"/>
      <c r="F239" s="1"/>
      <c r="G239" s="4"/>
      <c r="H239" s="5"/>
      <c r="I239" s="5"/>
      <c r="J239" s="1"/>
    </row>
    <row r="240" spans="1:10" ht="24" x14ac:dyDescent="0.2">
      <c r="A240" s="13" t="s">
        <v>428</v>
      </c>
      <c r="B240" s="8" t="s">
        <v>7</v>
      </c>
      <c r="C240" s="19" t="s">
        <v>430</v>
      </c>
      <c r="D240" s="4" t="s">
        <v>439</v>
      </c>
      <c r="E240" s="4" t="s">
        <v>305</v>
      </c>
      <c r="F240" s="1">
        <v>1</v>
      </c>
      <c r="G240" s="4" t="s">
        <v>305</v>
      </c>
      <c r="H240" s="5">
        <v>976</v>
      </c>
      <c r="I240" s="5">
        <v>976</v>
      </c>
      <c r="J240" s="1" t="s">
        <v>431</v>
      </c>
    </row>
    <row r="241" spans="1:10" x14ac:dyDescent="0.2">
      <c r="A241" s="13"/>
      <c r="B241" s="4"/>
      <c r="C241" s="19"/>
      <c r="D241" s="4"/>
      <c r="E241" s="4"/>
      <c r="F241" s="1"/>
      <c r="G241" s="4"/>
      <c r="H241" s="5"/>
      <c r="I241" s="5"/>
      <c r="J241" s="1"/>
    </row>
    <row r="242" spans="1:10" x14ac:dyDescent="0.2">
      <c r="A242" s="13" t="s">
        <v>292</v>
      </c>
      <c r="B242" s="8" t="s">
        <v>7</v>
      </c>
      <c r="C242" s="4" t="s">
        <v>290</v>
      </c>
      <c r="D242" s="4" t="s">
        <v>105</v>
      </c>
      <c r="E242" s="4" t="s">
        <v>291</v>
      </c>
      <c r="F242" s="1">
        <v>1</v>
      </c>
      <c r="G242" s="4" t="s">
        <v>291</v>
      </c>
      <c r="H242" s="5">
        <v>220</v>
      </c>
      <c r="I242" s="5">
        <v>220</v>
      </c>
      <c r="J242" s="1" t="s">
        <v>293</v>
      </c>
    </row>
    <row r="243" spans="1:10" x14ac:dyDescent="0.2">
      <c r="A243" s="13"/>
      <c r="B243" s="4"/>
      <c r="C243" s="16"/>
      <c r="D243" s="4"/>
      <c r="E243" s="4"/>
      <c r="F243" s="1"/>
      <c r="G243" s="4"/>
      <c r="H243" s="5"/>
      <c r="I243" s="5"/>
      <c r="J243" s="1"/>
    </row>
    <row r="244" spans="1:10" x14ac:dyDescent="0.2">
      <c r="A244" s="13" t="s">
        <v>284</v>
      </c>
      <c r="B244" s="4" t="s">
        <v>7</v>
      </c>
      <c r="C244" s="32" t="s">
        <v>286</v>
      </c>
      <c r="D244" s="4" t="s">
        <v>105</v>
      </c>
      <c r="E244" s="4" t="s">
        <v>355</v>
      </c>
      <c r="F244" s="1">
        <v>1</v>
      </c>
      <c r="G244" s="4" t="s">
        <v>22</v>
      </c>
      <c r="H244" s="5">
        <v>134.19999999999999</v>
      </c>
      <c r="I244" s="5">
        <v>134.19999999999999</v>
      </c>
      <c r="J244" s="1" t="s">
        <v>285</v>
      </c>
    </row>
    <row r="245" spans="1:10" x14ac:dyDescent="0.2">
      <c r="A245" s="13"/>
      <c r="B245" s="4"/>
      <c r="C245" s="33"/>
      <c r="D245" s="4"/>
      <c r="E245" s="4"/>
      <c r="F245" s="1"/>
      <c r="G245" s="4"/>
      <c r="H245" s="5"/>
      <c r="I245" s="5"/>
      <c r="J245" s="1"/>
    </row>
    <row r="246" spans="1:10" x14ac:dyDescent="0.2">
      <c r="A246" s="13"/>
      <c r="B246" s="4"/>
      <c r="C246" s="16"/>
      <c r="D246" s="4"/>
      <c r="E246" s="4"/>
      <c r="F246" s="1"/>
      <c r="G246" s="4"/>
      <c r="H246" s="5"/>
      <c r="I246" s="5"/>
      <c r="J246" s="1"/>
    </row>
    <row r="247" spans="1:10" x14ac:dyDescent="0.2">
      <c r="A247" s="13" t="s">
        <v>173</v>
      </c>
      <c r="B247" s="8" t="s">
        <v>7</v>
      </c>
      <c r="C247" s="4" t="s">
        <v>229</v>
      </c>
      <c r="D247" s="4" t="s">
        <v>8</v>
      </c>
      <c r="E247" s="4" t="s">
        <v>167</v>
      </c>
      <c r="F247" s="1">
        <v>1</v>
      </c>
      <c r="G247" s="4" t="s">
        <v>167</v>
      </c>
      <c r="H247" s="5">
        <f>326.87*1.22</f>
        <v>398.78140000000002</v>
      </c>
      <c r="I247" s="5">
        <v>398.78</v>
      </c>
      <c r="J247" s="1" t="s">
        <v>170</v>
      </c>
    </row>
    <row r="248" spans="1:10" x14ac:dyDescent="0.2">
      <c r="A248" s="13"/>
      <c r="B248" s="4"/>
      <c r="C248" s="4"/>
      <c r="D248" s="4"/>
      <c r="E248" s="4" t="s">
        <v>123</v>
      </c>
      <c r="F248" s="1"/>
      <c r="G248" s="4"/>
      <c r="H248" s="5"/>
      <c r="I248" s="5"/>
      <c r="J248" s="1"/>
    </row>
    <row r="249" spans="1:10" x14ac:dyDescent="0.2">
      <c r="A249" s="13"/>
      <c r="B249" s="4"/>
      <c r="C249" s="26"/>
      <c r="D249" s="4"/>
      <c r="E249" s="4"/>
      <c r="F249" s="1"/>
      <c r="G249" s="4"/>
      <c r="H249" s="5"/>
      <c r="I249" s="5"/>
      <c r="J249" s="1"/>
    </row>
    <row r="250" spans="1:10" x14ac:dyDescent="0.2">
      <c r="A250" s="13" t="s">
        <v>181</v>
      </c>
      <c r="B250" s="8" t="s">
        <v>7</v>
      </c>
      <c r="C250" s="4" t="s">
        <v>182</v>
      </c>
      <c r="D250" s="4" t="s">
        <v>105</v>
      </c>
      <c r="E250" s="4" t="s">
        <v>32</v>
      </c>
      <c r="F250" s="1">
        <v>1</v>
      </c>
      <c r="G250" s="4" t="s">
        <v>32</v>
      </c>
      <c r="H250" s="5">
        <v>1340.78</v>
      </c>
      <c r="I250" s="5">
        <v>1340.78</v>
      </c>
      <c r="J250" s="1" t="s">
        <v>183</v>
      </c>
    </row>
    <row r="251" spans="1:10" x14ac:dyDescent="0.2">
      <c r="A251" s="13"/>
      <c r="B251" s="4"/>
      <c r="C251" s="26"/>
      <c r="D251" s="4"/>
      <c r="E251" s="4"/>
      <c r="F251" s="1"/>
      <c r="G251" s="4"/>
      <c r="H251" s="5"/>
      <c r="I251" s="5"/>
      <c r="J251" s="1"/>
    </row>
    <row r="252" spans="1:10" x14ac:dyDescent="0.2">
      <c r="A252" s="13" t="s">
        <v>294</v>
      </c>
      <c r="B252" s="4" t="s">
        <v>7</v>
      </c>
      <c r="C252" s="4" t="s">
        <v>295</v>
      </c>
      <c r="D252" s="4" t="s">
        <v>105</v>
      </c>
      <c r="E252" s="4" t="s">
        <v>151</v>
      </c>
      <c r="F252" s="1">
        <v>1</v>
      </c>
      <c r="G252" s="4" t="s">
        <v>151</v>
      </c>
      <c r="H252" s="5">
        <v>224.48</v>
      </c>
      <c r="I252" s="5">
        <v>224.48</v>
      </c>
      <c r="J252" s="1" t="s">
        <v>183</v>
      </c>
    </row>
    <row r="253" spans="1:10" x14ac:dyDescent="0.2">
      <c r="A253" s="13"/>
      <c r="B253" s="4"/>
      <c r="C253" s="4"/>
      <c r="D253" s="4"/>
      <c r="E253" s="4"/>
      <c r="F253" s="1"/>
      <c r="G253" s="4"/>
      <c r="H253" s="5"/>
      <c r="I253" s="5"/>
      <c r="J253" s="1"/>
    </row>
    <row r="254" spans="1:10" x14ac:dyDescent="0.2">
      <c r="A254" s="13" t="s">
        <v>174</v>
      </c>
      <c r="B254" s="8" t="s">
        <v>7</v>
      </c>
      <c r="C254" s="4" t="s">
        <v>175</v>
      </c>
      <c r="D254" s="4" t="s">
        <v>105</v>
      </c>
      <c r="E254" s="4" t="s">
        <v>126</v>
      </c>
      <c r="F254" s="1">
        <v>1</v>
      </c>
      <c r="G254" s="4" t="s">
        <v>126</v>
      </c>
      <c r="H254" s="5">
        <f>183*1.22</f>
        <v>223.26</v>
      </c>
      <c r="I254" s="5">
        <f>183*1.22</f>
        <v>223.26</v>
      </c>
      <c r="J254" s="1" t="s">
        <v>176</v>
      </c>
    </row>
    <row r="255" spans="1:10" s="15" customFormat="1" x14ac:dyDescent="0.2">
      <c r="A255" s="13"/>
      <c r="B255" s="14"/>
      <c r="C255" s="27"/>
      <c r="D255" s="13"/>
      <c r="E255" s="13"/>
      <c r="F255" s="12"/>
      <c r="G255" s="13"/>
      <c r="H255" s="22"/>
      <c r="I255" s="22"/>
      <c r="J255" s="12"/>
    </row>
    <row r="256" spans="1:10" x14ac:dyDescent="0.2">
      <c r="A256" s="13" t="s">
        <v>177</v>
      </c>
      <c r="B256" s="8" t="s">
        <v>7</v>
      </c>
      <c r="C256" s="4" t="s">
        <v>178</v>
      </c>
      <c r="D256" s="4" t="s">
        <v>105</v>
      </c>
      <c r="E256" s="4" t="s">
        <v>179</v>
      </c>
      <c r="F256" s="1">
        <v>1</v>
      </c>
      <c r="G256" s="4" t="s">
        <v>179</v>
      </c>
      <c r="H256" s="5">
        <v>1350</v>
      </c>
      <c r="I256" s="5">
        <v>1350</v>
      </c>
      <c r="J256" s="1" t="s">
        <v>176</v>
      </c>
    </row>
    <row r="257" spans="1:10" s="15" customFormat="1" x14ac:dyDescent="0.2">
      <c r="A257" s="13"/>
      <c r="B257" s="14"/>
      <c r="C257" s="28"/>
      <c r="D257" s="13"/>
      <c r="E257" s="13"/>
      <c r="F257" s="12"/>
      <c r="G257" s="13"/>
      <c r="H257" s="22"/>
      <c r="I257" s="22"/>
      <c r="J257" s="12"/>
    </row>
    <row r="258" spans="1:10" x14ac:dyDescent="0.2">
      <c r="A258" s="13" t="s">
        <v>180</v>
      </c>
      <c r="B258" s="8" t="s">
        <v>7</v>
      </c>
      <c r="C258" s="32" t="s">
        <v>228</v>
      </c>
      <c r="D258" s="4" t="s">
        <v>8</v>
      </c>
      <c r="E258" s="8" t="s">
        <v>9</v>
      </c>
      <c r="F258" s="10">
        <v>2</v>
      </c>
      <c r="G258" s="8" t="s">
        <v>9</v>
      </c>
      <c r="H258" s="5">
        <v>273.27999999999997</v>
      </c>
      <c r="I258" s="5">
        <v>273.27999999999997</v>
      </c>
      <c r="J258" s="1" t="s">
        <v>170</v>
      </c>
    </row>
    <row r="259" spans="1:10" x14ac:dyDescent="0.2">
      <c r="A259" s="13"/>
      <c r="B259" s="4"/>
      <c r="C259" s="33"/>
      <c r="D259" s="4"/>
      <c r="E259" s="4" t="s">
        <v>43</v>
      </c>
      <c r="F259" s="1"/>
      <c r="G259" s="4"/>
      <c r="H259" s="5"/>
      <c r="I259" s="5"/>
      <c r="J259" s="1"/>
    </row>
    <row r="260" spans="1:10" x14ac:dyDescent="0.2">
      <c r="A260" s="13"/>
      <c r="B260" s="4"/>
      <c r="C260" s="4"/>
      <c r="D260" s="4"/>
      <c r="E260" s="4" t="s">
        <v>45</v>
      </c>
      <c r="F260" s="1"/>
      <c r="G260" s="4"/>
      <c r="H260" s="5"/>
      <c r="I260" s="5"/>
      <c r="J260" s="1"/>
    </row>
    <row r="261" spans="1:10" x14ac:dyDescent="0.2">
      <c r="A261" s="13"/>
      <c r="B261" s="4"/>
      <c r="C261" s="4"/>
      <c r="D261" s="4"/>
      <c r="E261" s="4"/>
      <c r="F261" s="1"/>
      <c r="G261" s="4"/>
      <c r="H261" s="5"/>
      <c r="I261" s="5"/>
      <c r="J261" s="1"/>
    </row>
    <row r="262" spans="1:10" x14ac:dyDescent="0.2">
      <c r="A262" s="13" t="s">
        <v>373</v>
      </c>
      <c r="B262" s="8" t="s">
        <v>7</v>
      </c>
      <c r="C262" s="4" t="s">
        <v>374</v>
      </c>
      <c r="D262" s="4" t="s">
        <v>105</v>
      </c>
      <c r="E262" s="4" t="s">
        <v>375</v>
      </c>
      <c r="F262" s="1">
        <v>1</v>
      </c>
      <c r="G262" s="4" t="s">
        <v>375</v>
      </c>
      <c r="H262" s="5">
        <v>2532.4</v>
      </c>
      <c r="I262" s="5">
        <v>2532.4</v>
      </c>
      <c r="J262" s="1" t="s">
        <v>372</v>
      </c>
    </row>
    <row r="263" spans="1:10" x14ac:dyDescent="0.2">
      <c r="A263" s="13"/>
      <c r="B263" s="4"/>
      <c r="C263" s="16"/>
      <c r="D263" s="4"/>
      <c r="E263" s="4"/>
      <c r="F263" s="1"/>
      <c r="G263" s="4"/>
      <c r="H263" s="5"/>
      <c r="I263" s="5"/>
      <c r="J263" s="1"/>
    </row>
    <row r="264" spans="1:10" x14ac:dyDescent="0.2">
      <c r="A264" s="13" t="s">
        <v>332</v>
      </c>
      <c r="B264" s="4" t="s">
        <v>7</v>
      </c>
      <c r="C264" s="4" t="s">
        <v>333</v>
      </c>
      <c r="D264" s="4" t="s">
        <v>105</v>
      </c>
      <c r="E264" s="4" t="s">
        <v>167</v>
      </c>
      <c r="F264" s="1">
        <v>1</v>
      </c>
      <c r="G264" s="4" t="s">
        <v>167</v>
      </c>
      <c r="H264" s="5">
        <v>127.58</v>
      </c>
      <c r="I264" s="5">
        <v>127.58</v>
      </c>
      <c r="J264" s="1" t="s">
        <v>334</v>
      </c>
    </row>
    <row r="265" spans="1:10" s="15" customFormat="1" x14ac:dyDescent="0.2">
      <c r="A265" s="13"/>
      <c r="B265" s="13"/>
      <c r="C265" s="27"/>
      <c r="D265" s="13"/>
      <c r="E265" s="13"/>
      <c r="F265" s="12"/>
      <c r="G265" s="13"/>
      <c r="H265" s="22"/>
      <c r="I265" s="22"/>
      <c r="J265" s="12"/>
    </row>
    <row r="266" spans="1:10" x14ac:dyDescent="0.2">
      <c r="A266" s="13" t="s">
        <v>187</v>
      </c>
      <c r="B266" s="8" t="s">
        <v>7</v>
      </c>
      <c r="C266" s="32" t="s">
        <v>410</v>
      </c>
      <c r="D266" s="4" t="s">
        <v>105</v>
      </c>
      <c r="E266" s="4" t="s">
        <v>184</v>
      </c>
      <c r="F266" s="1">
        <v>1</v>
      </c>
      <c r="G266" s="4" t="s">
        <v>184</v>
      </c>
      <c r="H266" s="5">
        <v>1317.6</v>
      </c>
      <c r="I266" s="5">
        <v>1317.6</v>
      </c>
      <c r="J266" s="1" t="s">
        <v>185</v>
      </c>
    </row>
    <row r="267" spans="1:10" x14ac:dyDescent="0.2">
      <c r="A267" s="13"/>
      <c r="B267" s="4"/>
      <c r="C267" s="33"/>
      <c r="D267" s="4"/>
      <c r="E267" s="4"/>
      <c r="F267" s="1"/>
      <c r="G267" s="4"/>
      <c r="H267" s="5"/>
      <c r="I267" s="5"/>
      <c r="J267" s="1"/>
    </row>
    <row r="268" spans="1:10" x14ac:dyDescent="0.2">
      <c r="A268" s="13"/>
      <c r="B268" s="4"/>
      <c r="C268" s="19"/>
      <c r="D268" s="4"/>
      <c r="E268" s="4"/>
      <c r="F268" s="1"/>
      <c r="G268" s="4"/>
      <c r="H268" s="5"/>
      <c r="I268" s="5"/>
      <c r="J268" s="1"/>
    </row>
    <row r="269" spans="1:10" s="15" customFormat="1" x14ac:dyDescent="0.2">
      <c r="A269" s="13" t="s">
        <v>187</v>
      </c>
      <c r="B269" s="8" t="s">
        <v>7</v>
      </c>
      <c r="C269" s="32" t="s">
        <v>409</v>
      </c>
      <c r="D269" s="4" t="s">
        <v>105</v>
      </c>
      <c r="E269" s="4" t="s">
        <v>186</v>
      </c>
      <c r="F269" s="1">
        <v>1</v>
      </c>
      <c r="G269" s="4" t="s">
        <v>186</v>
      </c>
      <c r="H269" s="5">
        <v>67</v>
      </c>
      <c r="I269" s="5">
        <v>67</v>
      </c>
      <c r="J269" s="1" t="s">
        <v>185</v>
      </c>
    </row>
    <row r="270" spans="1:10" x14ac:dyDescent="0.2">
      <c r="A270" s="13"/>
      <c r="B270" s="4"/>
      <c r="C270" s="33"/>
      <c r="D270" s="4"/>
      <c r="E270" s="4"/>
      <c r="F270" s="1"/>
      <c r="G270" s="4"/>
      <c r="H270" s="5"/>
      <c r="I270" s="5"/>
      <c r="J270" s="1"/>
    </row>
    <row r="271" spans="1:10" x14ac:dyDescent="0.2">
      <c r="A271" s="13"/>
      <c r="B271" s="4"/>
      <c r="C271" s="21"/>
      <c r="D271" s="4"/>
      <c r="E271" s="4"/>
      <c r="F271" s="1"/>
      <c r="G271" s="4"/>
      <c r="H271" s="5"/>
      <c r="I271" s="5"/>
      <c r="J271" s="1"/>
    </row>
    <row r="272" spans="1:10" ht="12" customHeight="1" x14ac:dyDescent="0.2">
      <c r="A272" s="13" t="s">
        <v>325</v>
      </c>
      <c r="B272" s="8" t="s">
        <v>7</v>
      </c>
      <c r="C272" s="32" t="s">
        <v>326</v>
      </c>
      <c r="D272" s="4" t="s">
        <v>439</v>
      </c>
      <c r="E272" s="4" t="s">
        <v>327</v>
      </c>
      <c r="F272" s="1">
        <v>1</v>
      </c>
      <c r="G272" s="4" t="s">
        <v>327</v>
      </c>
      <c r="H272" s="5">
        <v>5588.76</v>
      </c>
      <c r="I272" s="5">
        <v>5588.76</v>
      </c>
      <c r="J272" s="1" t="s">
        <v>251</v>
      </c>
    </row>
    <row r="273" spans="1:10" ht="12" customHeight="1" x14ac:dyDescent="0.2">
      <c r="A273" s="13"/>
      <c r="B273" s="4"/>
      <c r="C273" s="34"/>
      <c r="D273" s="4"/>
      <c r="E273" s="4"/>
      <c r="F273" s="1"/>
      <c r="G273" s="4"/>
      <c r="H273" s="5"/>
      <c r="I273" s="5"/>
      <c r="J273" s="1"/>
    </row>
    <row r="274" spans="1:10" ht="12" customHeight="1" x14ac:dyDescent="0.2">
      <c r="A274" s="13"/>
      <c r="B274" s="4"/>
      <c r="C274" s="33"/>
      <c r="D274" s="4"/>
      <c r="E274" s="4"/>
      <c r="F274" s="1"/>
      <c r="G274" s="4"/>
      <c r="H274" s="5"/>
      <c r="I274" s="5"/>
      <c r="J274" s="1"/>
    </row>
    <row r="275" spans="1:10" x14ac:dyDescent="0.2">
      <c r="A275" s="13"/>
      <c r="B275" s="4"/>
      <c r="C275" s="16"/>
      <c r="D275" s="4"/>
      <c r="E275" s="4"/>
      <c r="F275" s="1"/>
      <c r="G275" s="4"/>
      <c r="H275" s="5"/>
      <c r="I275" s="5"/>
      <c r="J275" s="1"/>
    </row>
    <row r="276" spans="1:10" x14ac:dyDescent="0.2">
      <c r="A276" s="13" t="s">
        <v>189</v>
      </c>
      <c r="B276" s="8" t="s">
        <v>7</v>
      </c>
      <c r="C276" s="16" t="s">
        <v>406</v>
      </c>
      <c r="D276" s="4" t="s">
        <v>105</v>
      </c>
      <c r="E276" s="4" t="s">
        <v>167</v>
      </c>
      <c r="F276" s="1">
        <v>1</v>
      </c>
      <c r="G276" s="4" t="s">
        <v>167</v>
      </c>
      <c r="H276" s="5">
        <v>78.959999999999994</v>
      </c>
      <c r="I276" s="5">
        <v>78.959999999999994</v>
      </c>
      <c r="J276" s="1" t="s">
        <v>190</v>
      </c>
    </row>
    <row r="277" spans="1:10" s="15" customFormat="1" x14ac:dyDescent="0.2">
      <c r="A277" s="13"/>
      <c r="B277" s="14"/>
      <c r="C277" s="25"/>
      <c r="D277" s="13"/>
      <c r="E277" s="13"/>
      <c r="F277" s="12"/>
      <c r="G277" s="13"/>
      <c r="H277" s="22"/>
      <c r="I277" s="22"/>
      <c r="J277" s="12"/>
    </row>
    <row r="278" spans="1:10" s="15" customFormat="1" x14ac:dyDescent="0.2">
      <c r="A278" s="13"/>
      <c r="B278" s="14"/>
      <c r="C278" s="25"/>
      <c r="D278" s="13"/>
      <c r="E278" s="13"/>
      <c r="F278" s="12"/>
      <c r="G278" s="13"/>
      <c r="H278" s="22"/>
      <c r="I278" s="22"/>
      <c r="J278" s="12"/>
    </row>
    <row r="279" spans="1:10" x14ac:dyDescent="0.2">
      <c r="A279" s="13" t="s">
        <v>249</v>
      </c>
      <c r="B279" s="8" t="s">
        <v>7</v>
      </c>
      <c r="C279" s="32" t="s">
        <v>250</v>
      </c>
      <c r="D279" s="4" t="s">
        <v>105</v>
      </c>
      <c r="E279" s="4" t="s">
        <v>41</v>
      </c>
      <c r="F279" s="1">
        <v>1</v>
      </c>
      <c r="G279" s="4" t="s">
        <v>41</v>
      </c>
      <c r="H279" s="5">
        <f>36600*1.22</f>
        <v>44652</v>
      </c>
      <c r="I279" s="5">
        <v>44652</v>
      </c>
      <c r="J279" s="1" t="s">
        <v>251</v>
      </c>
    </row>
    <row r="280" spans="1:10" x14ac:dyDescent="0.2">
      <c r="A280" s="13"/>
      <c r="B280" s="4"/>
      <c r="C280" s="33"/>
      <c r="D280" s="4"/>
      <c r="E280" s="4"/>
      <c r="F280" s="1"/>
      <c r="G280" s="4"/>
      <c r="H280" s="5"/>
      <c r="I280" s="5"/>
      <c r="J280" s="1"/>
    </row>
    <row r="281" spans="1:10" x14ac:dyDescent="0.2">
      <c r="A281" s="13"/>
      <c r="B281" s="4"/>
      <c r="C281" s="4"/>
      <c r="D281" s="4"/>
      <c r="E281" s="4"/>
      <c r="F281" s="1"/>
      <c r="G281" s="4"/>
      <c r="H281" s="5"/>
      <c r="I281" s="5"/>
      <c r="J281" s="1"/>
    </row>
    <row r="282" spans="1:10" x14ac:dyDescent="0.2">
      <c r="A282" s="13" t="s">
        <v>407</v>
      </c>
      <c r="B282" s="8" t="s">
        <v>7</v>
      </c>
      <c r="C282" s="26" t="s">
        <v>408</v>
      </c>
      <c r="D282" s="4" t="s">
        <v>439</v>
      </c>
      <c r="E282" s="4" t="s">
        <v>305</v>
      </c>
      <c r="F282" s="1">
        <v>1</v>
      </c>
      <c r="G282" s="4" t="s">
        <v>305</v>
      </c>
      <c r="H282" s="5">
        <v>1343.22</v>
      </c>
      <c r="I282" s="5">
        <v>1343.22</v>
      </c>
      <c r="J282" s="1" t="s">
        <v>372</v>
      </c>
    </row>
    <row r="283" spans="1:10" x14ac:dyDescent="0.2">
      <c r="A283" s="13"/>
      <c r="B283" s="4"/>
      <c r="C283" s="26"/>
      <c r="D283" s="4"/>
      <c r="E283" s="4"/>
      <c r="F283" s="1"/>
      <c r="G283" s="4"/>
      <c r="H283" s="5"/>
      <c r="I283" s="5"/>
      <c r="J283" s="1"/>
    </row>
    <row r="284" spans="1:10" x14ac:dyDescent="0.2">
      <c r="A284" s="13" t="s">
        <v>192</v>
      </c>
      <c r="B284" s="8" t="s">
        <v>7</v>
      </c>
      <c r="C284" s="4" t="s">
        <v>226</v>
      </c>
      <c r="D284" s="4" t="s">
        <v>105</v>
      </c>
      <c r="E284" s="4" t="s">
        <v>193</v>
      </c>
      <c r="F284" s="1">
        <v>1</v>
      </c>
      <c r="G284" s="4" t="s">
        <v>193</v>
      </c>
      <c r="H284" s="5">
        <v>8662</v>
      </c>
      <c r="I284" s="5">
        <v>0</v>
      </c>
      <c r="J284" s="1" t="s">
        <v>194</v>
      </c>
    </row>
    <row r="285" spans="1:10" s="15" customFormat="1" x14ac:dyDescent="0.2">
      <c r="A285" s="13"/>
      <c r="B285" s="4"/>
      <c r="C285" s="4"/>
      <c r="D285" s="4"/>
      <c r="E285" s="4"/>
      <c r="F285" s="1"/>
      <c r="G285" s="4"/>
      <c r="H285" s="5"/>
      <c r="I285" s="5"/>
      <c r="J285" s="1"/>
    </row>
    <row r="286" spans="1:10" s="15" customFormat="1" x14ac:dyDescent="0.2">
      <c r="A286" s="13" t="s">
        <v>329</v>
      </c>
      <c r="B286" s="8" t="s">
        <v>7</v>
      </c>
      <c r="C286" s="32" t="s">
        <v>330</v>
      </c>
      <c r="D286" s="4" t="s">
        <v>105</v>
      </c>
      <c r="E286" s="4" t="s">
        <v>331</v>
      </c>
      <c r="F286" s="1">
        <v>1</v>
      </c>
      <c r="G286" s="4" t="s">
        <v>331</v>
      </c>
      <c r="H286" s="5">
        <v>976</v>
      </c>
      <c r="I286" s="5">
        <v>0</v>
      </c>
      <c r="J286" s="1" t="s">
        <v>328</v>
      </c>
    </row>
    <row r="287" spans="1:10" s="15" customFormat="1" x14ac:dyDescent="0.2">
      <c r="A287" s="13"/>
      <c r="B287" s="4"/>
      <c r="C287" s="33"/>
      <c r="D287" s="4"/>
      <c r="E287" s="4"/>
      <c r="F287" s="1"/>
      <c r="G287" s="4"/>
      <c r="H287" s="5"/>
      <c r="I287" s="5"/>
      <c r="J287" s="1"/>
    </row>
    <row r="288" spans="1:10" s="15" customFormat="1" x14ac:dyDescent="0.2">
      <c r="A288" s="13"/>
      <c r="B288" s="4"/>
      <c r="C288" s="19"/>
      <c r="D288" s="4"/>
      <c r="E288" s="4"/>
      <c r="F288" s="1"/>
      <c r="G288" s="4"/>
      <c r="H288" s="5"/>
      <c r="I288" s="5"/>
      <c r="J288" s="1"/>
    </row>
    <row r="289" spans="1:10" s="15" customFormat="1" ht="24" x14ac:dyDescent="0.2">
      <c r="A289" s="13" t="s">
        <v>376</v>
      </c>
      <c r="B289" s="8" t="s">
        <v>7</v>
      </c>
      <c r="C289" s="18" t="s">
        <v>377</v>
      </c>
      <c r="D289" s="4" t="s">
        <v>105</v>
      </c>
      <c r="E289" s="4" t="s">
        <v>378</v>
      </c>
      <c r="F289" s="1">
        <v>1</v>
      </c>
      <c r="G289" s="4" t="s">
        <v>378</v>
      </c>
      <c r="H289" s="5">
        <v>7600</v>
      </c>
      <c r="I289" s="5">
        <v>7600</v>
      </c>
      <c r="J289" s="1" t="s">
        <v>351</v>
      </c>
    </row>
    <row r="290" spans="1:10" s="15" customFormat="1" x14ac:dyDescent="0.2">
      <c r="A290" s="13"/>
      <c r="B290" s="4"/>
      <c r="C290" s="19"/>
      <c r="D290" s="4"/>
      <c r="E290" s="4"/>
      <c r="F290" s="1"/>
      <c r="G290" s="4"/>
      <c r="H290" s="5"/>
      <c r="I290" s="5"/>
      <c r="J290" s="1"/>
    </row>
    <row r="291" spans="1:10" s="15" customFormat="1" x14ac:dyDescent="0.2">
      <c r="A291" s="13"/>
      <c r="B291" s="4"/>
      <c r="C291" s="19"/>
      <c r="D291" s="4"/>
      <c r="E291" s="4"/>
      <c r="F291" s="1"/>
      <c r="G291" s="4"/>
      <c r="H291" s="5"/>
      <c r="I291" s="5"/>
      <c r="J291" s="1"/>
    </row>
    <row r="292" spans="1:10" s="15" customFormat="1" ht="12" customHeight="1" x14ac:dyDescent="0.2">
      <c r="A292" s="13" t="s">
        <v>321</v>
      </c>
      <c r="B292" s="8" t="s">
        <v>7</v>
      </c>
      <c r="C292" s="8" t="s">
        <v>324</v>
      </c>
      <c r="D292" s="4" t="s">
        <v>105</v>
      </c>
      <c r="E292" s="4" t="s">
        <v>322</v>
      </c>
      <c r="F292" s="1">
        <v>1</v>
      </c>
      <c r="G292" s="4" t="s">
        <v>322</v>
      </c>
      <c r="H292" s="5">
        <v>305</v>
      </c>
      <c r="I292" s="5">
        <v>305</v>
      </c>
      <c r="J292" s="1" t="s">
        <v>323</v>
      </c>
    </row>
    <row r="293" spans="1:10" s="15" customFormat="1" x14ac:dyDescent="0.2">
      <c r="A293" s="13"/>
      <c r="B293" s="4"/>
      <c r="C293" s="19"/>
      <c r="D293" s="4"/>
      <c r="E293" s="4"/>
      <c r="F293" s="1"/>
      <c r="G293" s="4"/>
      <c r="H293" s="5"/>
      <c r="I293" s="5"/>
      <c r="J293" s="1"/>
    </row>
    <row r="294" spans="1:10" s="15" customFormat="1" x14ac:dyDescent="0.2">
      <c r="A294" s="13" t="s">
        <v>188</v>
      </c>
      <c r="B294" s="8" t="s">
        <v>7</v>
      </c>
      <c r="C294" s="32" t="s">
        <v>227</v>
      </c>
      <c r="D294" s="4" t="s">
        <v>8</v>
      </c>
      <c r="E294" s="8" t="s">
        <v>9</v>
      </c>
      <c r="F294" s="10">
        <v>2</v>
      </c>
      <c r="G294" s="8" t="s">
        <v>9</v>
      </c>
      <c r="H294" s="5">
        <f>320*1.22</f>
        <v>390.4</v>
      </c>
      <c r="I294" s="5">
        <v>390.4</v>
      </c>
      <c r="J294" s="1" t="s">
        <v>191</v>
      </c>
    </row>
    <row r="295" spans="1:10" s="15" customFormat="1" x14ac:dyDescent="0.2">
      <c r="A295" s="13"/>
      <c r="B295" s="4"/>
      <c r="C295" s="33"/>
      <c r="D295" s="4"/>
      <c r="E295" s="4" t="s">
        <v>43</v>
      </c>
      <c r="F295" s="1"/>
      <c r="G295" s="4"/>
      <c r="H295" s="5"/>
      <c r="I295" s="5"/>
      <c r="J295" s="1"/>
    </row>
    <row r="296" spans="1:10" s="15" customFormat="1" x14ac:dyDescent="0.2">
      <c r="A296" s="13"/>
      <c r="B296" s="4"/>
      <c r="C296" s="4"/>
      <c r="D296" s="4"/>
      <c r="E296" s="4" t="s">
        <v>45</v>
      </c>
      <c r="F296" s="1"/>
      <c r="G296" s="4"/>
      <c r="H296" s="5"/>
      <c r="I296" s="5"/>
      <c r="J296" s="1"/>
    </row>
    <row r="297" spans="1:10" s="15" customFormat="1" x14ac:dyDescent="0.2">
      <c r="A297" s="13"/>
      <c r="B297" s="4"/>
      <c r="C297" s="4"/>
      <c r="D297" s="4"/>
      <c r="E297" s="4"/>
      <c r="F297" s="1"/>
      <c r="G297" s="4"/>
      <c r="H297" s="5"/>
      <c r="I297" s="5"/>
      <c r="J297" s="1"/>
    </row>
    <row r="298" spans="1:10" s="15" customFormat="1" x14ac:dyDescent="0.2">
      <c r="A298" s="13" t="s">
        <v>432</v>
      </c>
      <c r="B298" s="8" t="s">
        <v>7</v>
      </c>
      <c r="C298" s="32" t="s">
        <v>433</v>
      </c>
      <c r="D298" s="4" t="s">
        <v>105</v>
      </c>
      <c r="E298" s="4" t="s">
        <v>352</v>
      </c>
      <c r="F298" s="1">
        <v>1</v>
      </c>
      <c r="G298" s="4" t="s">
        <v>352</v>
      </c>
      <c r="H298" s="5">
        <v>2098.4</v>
      </c>
      <c r="I298" s="5">
        <v>0</v>
      </c>
      <c r="J298" s="1" t="s">
        <v>435</v>
      </c>
    </row>
    <row r="299" spans="1:10" s="15" customFormat="1" x14ac:dyDescent="0.2">
      <c r="A299" s="13"/>
      <c r="B299" s="4"/>
      <c r="C299" s="33"/>
      <c r="D299" s="4"/>
      <c r="E299" s="4"/>
      <c r="F299" s="1"/>
      <c r="G299" s="4"/>
      <c r="H299" s="5"/>
      <c r="I299" s="5"/>
      <c r="J299" s="1"/>
    </row>
    <row r="300" spans="1:10" s="15" customFormat="1" x14ac:dyDescent="0.2">
      <c r="A300" s="13"/>
      <c r="B300" s="4"/>
      <c r="C300" s="20"/>
      <c r="D300" s="4"/>
      <c r="E300" s="4"/>
      <c r="F300" s="1"/>
      <c r="G300" s="4"/>
      <c r="H300" s="5"/>
      <c r="I300" s="5"/>
      <c r="J300" s="1"/>
    </row>
    <row r="301" spans="1:10" s="15" customFormat="1" x14ac:dyDescent="0.2">
      <c r="A301" s="13" t="s">
        <v>379</v>
      </c>
      <c r="B301" s="8" t="s">
        <v>7</v>
      </c>
      <c r="C301" s="32" t="s">
        <v>380</v>
      </c>
      <c r="D301" s="4" t="s">
        <v>105</v>
      </c>
      <c r="E301" s="4" t="s">
        <v>381</v>
      </c>
      <c r="F301" s="1">
        <v>1</v>
      </c>
      <c r="G301" s="4" t="s">
        <v>381</v>
      </c>
      <c r="H301" s="5">
        <v>4514</v>
      </c>
      <c r="I301" s="5">
        <v>0</v>
      </c>
      <c r="J301" s="1" t="s">
        <v>161</v>
      </c>
    </row>
    <row r="302" spans="1:10" s="15" customFormat="1" x14ac:dyDescent="0.2">
      <c r="A302" s="13"/>
      <c r="B302" s="4"/>
      <c r="C302" s="33"/>
      <c r="D302" s="4"/>
      <c r="E302" s="4"/>
      <c r="F302" s="1"/>
      <c r="G302" s="4"/>
      <c r="H302" s="5"/>
      <c r="I302" s="5"/>
      <c r="J302" s="1"/>
    </row>
    <row r="303" spans="1:10" s="15" customFormat="1" x14ac:dyDescent="0.2">
      <c r="A303" s="13"/>
      <c r="B303" s="4"/>
      <c r="C303" s="4"/>
      <c r="D303" s="4"/>
      <c r="E303" s="4"/>
      <c r="F303" s="1"/>
      <c r="G303" s="4"/>
      <c r="H303" s="5"/>
      <c r="I303" s="5"/>
      <c r="J303" s="1"/>
    </row>
    <row r="304" spans="1:10" x14ac:dyDescent="0.2">
      <c r="A304" s="13" t="s">
        <v>382</v>
      </c>
      <c r="B304" s="8" t="s">
        <v>7</v>
      </c>
      <c r="C304" s="4" t="s">
        <v>383</v>
      </c>
      <c r="D304" s="4" t="s">
        <v>105</v>
      </c>
      <c r="E304" s="4" t="s">
        <v>384</v>
      </c>
      <c r="F304" s="1">
        <v>1</v>
      </c>
      <c r="G304" s="4" t="s">
        <v>384</v>
      </c>
      <c r="H304" s="5">
        <v>2562</v>
      </c>
      <c r="I304" s="5">
        <v>0</v>
      </c>
      <c r="J304" s="1" t="s">
        <v>161</v>
      </c>
    </row>
    <row r="305" spans="1:10" s="15" customFormat="1" x14ac:dyDescent="0.2">
      <c r="A305" s="13"/>
      <c r="B305" s="4"/>
      <c r="C305" s="4"/>
      <c r="D305" s="4"/>
      <c r="E305" s="4"/>
      <c r="F305" s="1"/>
      <c r="G305" s="4"/>
      <c r="H305" s="5"/>
      <c r="I305" s="5"/>
      <c r="J305" s="1"/>
    </row>
    <row r="306" spans="1:10" x14ac:dyDescent="0.2">
      <c r="A306" s="13" t="s">
        <v>195</v>
      </c>
      <c r="B306" s="8" t="s">
        <v>7</v>
      </c>
      <c r="C306" s="4" t="s">
        <v>196</v>
      </c>
      <c r="D306" s="4" t="s">
        <v>105</v>
      </c>
      <c r="E306" s="4" t="s">
        <v>197</v>
      </c>
      <c r="F306" s="1">
        <v>1</v>
      </c>
      <c r="G306" s="4" t="s">
        <v>197</v>
      </c>
      <c r="H306" s="5">
        <f>1520*1.22</f>
        <v>1854.3999999999999</v>
      </c>
      <c r="I306" s="5">
        <v>1854.4</v>
      </c>
      <c r="J306" s="1" t="s">
        <v>34</v>
      </c>
    </row>
    <row r="307" spans="1:10" x14ac:dyDescent="0.2">
      <c r="A307" s="13"/>
      <c r="B307" s="4"/>
      <c r="C307" s="4"/>
      <c r="D307" s="4"/>
      <c r="E307" s="4"/>
      <c r="F307" s="1"/>
      <c r="G307" s="4"/>
      <c r="H307" s="5"/>
      <c r="I307" s="5"/>
      <c r="J307" s="1"/>
    </row>
    <row r="308" spans="1:10" x14ac:dyDescent="0.2">
      <c r="A308" s="13" t="s">
        <v>198</v>
      </c>
      <c r="B308" s="8" t="s">
        <v>7</v>
      </c>
      <c r="C308" s="32" t="s">
        <v>225</v>
      </c>
      <c r="D308" s="4" t="s">
        <v>8</v>
      </c>
      <c r="E308" s="8" t="s">
        <v>9</v>
      </c>
      <c r="F308" s="10">
        <v>1</v>
      </c>
      <c r="G308" s="8" t="s">
        <v>9</v>
      </c>
      <c r="H308" s="5">
        <v>463.59</v>
      </c>
      <c r="I308" s="5">
        <v>463.59</v>
      </c>
      <c r="J308" s="1" t="s">
        <v>199</v>
      </c>
    </row>
    <row r="309" spans="1:10" x14ac:dyDescent="0.2">
      <c r="A309" s="13"/>
      <c r="B309" s="4"/>
      <c r="C309" s="33"/>
      <c r="D309" s="4"/>
      <c r="E309" s="4" t="s">
        <v>43</v>
      </c>
      <c r="F309" s="1"/>
      <c r="G309" s="4"/>
      <c r="H309" s="5"/>
      <c r="I309" s="5"/>
      <c r="J309" s="1"/>
    </row>
    <row r="310" spans="1:10" x14ac:dyDescent="0.2">
      <c r="A310" s="13"/>
      <c r="B310" s="4"/>
      <c r="C310" s="4"/>
      <c r="D310" s="4"/>
      <c r="E310" s="4" t="s">
        <v>45</v>
      </c>
      <c r="F310" s="1"/>
      <c r="G310" s="4"/>
      <c r="H310" s="5"/>
      <c r="I310" s="5"/>
      <c r="J310" s="1"/>
    </row>
    <row r="311" spans="1:10" x14ac:dyDescent="0.2">
      <c r="A311" s="13"/>
      <c r="B311" s="4"/>
      <c r="C311" s="11"/>
      <c r="D311" s="4"/>
      <c r="E311" s="4"/>
      <c r="F311" s="1"/>
      <c r="G311" s="4"/>
      <c r="H311" s="5"/>
      <c r="I311" s="5"/>
      <c r="J311" s="1"/>
    </row>
    <row r="312" spans="1:10" x14ac:dyDescent="0.2">
      <c r="A312" s="13" t="s">
        <v>200</v>
      </c>
      <c r="B312" s="8" t="s">
        <v>7</v>
      </c>
      <c r="C312" s="32" t="s">
        <v>224</v>
      </c>
      <c r="D312" s="4" t="s">
        <v>8</v>
      </c>
      <c r="E312" s="4" t="s">
        <v>16</v>
      </c>
      <c r="F312" s="1">
        <v>1</v>
      </c>
      <c r="G312" s="4" t="s">
        <v>16</v>
      </c>
      <c r="H312" s="5">
        <v>115.5</v>
      </c>
      <c r="I312" s="5">
        <v>115.5</v>
      </c>
      <c r="J312" s="1" t="s">
        <v>201</v>
      </c>
    </row>
    <row r="313" spans="1:10" x14ac:dyDescent="0.2">
      <c r="A313" s="13"/>
      <c r="B313" s="4"/>
      <c r="C313" s="33"/>
      <c r="D313" s="4"/>
      <c r="E313" s="4" t="s">
        <v>158</v>
      </c>
      <c r="F313" s="1"/>
      <c r="G313" s="4"/>
      <c r="H313" s="5"/>
      <c r="I313" s="5"/>
      <c r="J313" s="1"/>
    </row>
    <row r="314" spans="1:10" x14ac:dyDescent="0.2">
      <c r="A314" s="13"/>
      <c r="B314" s="4"/>
      <c r="C314" s="4"/>
      <c r="D314" s="4"/>
      <c r="E314" s="4"/>
      <c r="F314" s="1"/>
      <c r="G314" s="4"/>
      <c r="H314" s="5"/>
      <c r="I314" s="5"/>
      <c r="J314" s="1"/>
    </row>
    <row r="315" spans="1:10" x14ac:dyDescent="0.2">
      <c r="A315" s="13" t="s">
        <v>202</v>
      </c>
      <c r="B315" s="8" t="s">
        <v>7</v>
      </c>
      <c r="C315" s="4" t="s">
        <v>203</v>
      </c>
      <c r="D315" s="4" t="s">
        <v>8</v>
      </c>
      <c r="E315" s="4" t="s">
        <v>74</v>
      </c>
      <c r="F315" s="1">
        <v>1</v>
      </c>
      <c r="G315" s="4" t="s">
        <v>72</v>
      </c>
      <c r="H315" s="5">
        <v>283.2</v>
      </c>
      <c r="I315" s="5">
        <v>283.2</v>
      </c>
      <c r="J315" s="1" t="s">
        <v>204</v>
      </c>
    </row>
    <row r="316" spans="1:10" x14ac:dyDescent="0.2">
      <c r="A316" s="13"/>
      <c r="B316" s="4"/>
      <c r="C316" s="4"/>
      <c r="D316" s="4"/>
      <c r="E316" s="4" t="s">
        <v>72</v>
      </c>
      <c r="F316" s="1"/>
      <c r="G316" s="4"/>
      <c r="H316" s="5"/>
      <c r="I316" s="5"/>
      <c r="J316" s="1"/>
    </row>
    <row r="317" spans="1:10" x14ac:dyDescent="0.2">
      <c r="A317" s="13"/>
      <c r="B317" s="4"/>
      <c r="C317" s="4"/>
      <c r="D317" s="4"/>
      <c r="E317" s="4" t="s">
        <v>32</v>
      </c>
      <c r="F317" s="1"/>
      <c r="G317" s="4"/>
      <c r="H317" s="5"/>
      <c r="I317" s="5"/>
      <c r="J317" s="1"/>
    </row>
    <row r="318" spans="1:10" x14ac:dyDescent="0.2">
      <c r="A318" s="13"/>
      <c r="B318" s="4"/>
      <c r="C318" s="4"/>
      <c r="D318" s="4"/>
      <c r="E318" s="4"/>
      <c r="F318" s="1"/>
      <c r="G318" s="4"/>
      <c r="H318" s="5"/>
      <c r="I318" s="5"/>
      <c r="J318" s="1"/>
    </row>
    <row r="319" spans="1:10" x14ac:dyDescent="0.2">
      <c r="A319" s="13" t="s">
        <v>411</v>
      </c>
      <c r="B319" s="8" t="s">
        <v>7</v>
      </c>
      <c r="C319" s="4" t="s">
        <v>413</v>
      </c>
      <c r="D319" s="4" t="s">
        <v>105</v>
      </c>
      <c r="E319" s="4" t="s">
        <v>412</v>
      </c>
      <c r="F319" s="1">
        <v>1</v>
      </c>
      <c r="G319" s="4" t="s">
        <v>412</v>
      </c>
      <c r="H319" s="5">
        <v>1249.28</v>
      </c>
      <c r="I319" s="5">
        <v>1249.28</v>
      </c>
      <c r="J319" s="1" t="s">
        <v>372</v>
      </c>
    </row>
    <row r="320" spans="1:10" s="15" customFormat="1" x14ac:dyDescent="0.2">
      <c r="A320" s="13"/>
      <c r="B320" s="14"/>
      <c r="C320" s="28"/>
      <c r="D320" s="13"/>
      <c r="E320" s="13"/>
      <c r="F320" s="12"/>
      <c r="G320" s="13"/>
      <c r="H320" s="22"/>
      <c r="I320" s="22"/>
      <c r="J320" s="12"/>
    </row>
    <row r="321" spans="1:10" x14ac:dyDescent="0.2">
      <c r="A321" s="13" t="s">
        <v>205</v>
      </c>
      <c r="B321" s="8" t="s">
        <v>7</v>
      </c>
      <c r="C321" s="32" t="s">
        <v>223</v>
      </c>
      <c r="D321" s="4" t="s">
        <v>8</v>
      </c>
      <c r="E321" s="8" t="s">
        <v>9</v>
      </c>
      <c r="F321" s="10">
        <v>2</v>
      </c>
      <c r="G321" s="4" t="s">
        <v>45</v>
      </c>
      <c r="H321" s="5">
        <f>1200*1.22</f>
        <v>1464</v>
      </c>
      <c r="I321" s="5">
        <v>1464</v>
      </c>
      <c r="J321" s="1" t="s">
        <v>206</v>
      </c>
    </row>
    <row r="322" spans="1:10" x14ac:dyDescent="0.2">
      <c r="A322" s="13"/>
      <c r="B322" s="4"/>
      <c r="C322" s="33"/>
      <c r="D322" s="4"/>
      <c r="E322" s="4" t="s">
        <v>43</v>
      </c>
      <c r="F322" s="1"/>
      <c r="G322" s="4"/>
      <c r="H322" s="5"/>
      <c r="I322" s="5"/>
      <c r="J322" s="1"/>
    </row>
    <row r="323" spans="1:10" x14ac:dyDescent="0.2">
      <c r="A323" s="13"/>
      <c r="B323" s="4"/>
      <c r="C323" s="4"/>
      <c r="D323" s="4"/>
      <c r="E323" s="4" t="s">
        <v>45</v>
      </c>
      <c r="F323" s="1"/>
      <c r="G323" s="4"/>
      <c r="H323" s="5"/>
      <c r="I323" s="5"/>
      <c r="J323" s="1"/>
    </row>
    <row r="324" spans="1:10" x14ac:dyDescent="0.2">
      <c r="A324" s="13"/>
      <c r="B324" s="4"/>
      <c r="C324" s="4"/>
      <c r="D324" s="4"/>
      <c r="E324" s="4"/>
      <c r="F324" s="1"/>
      <c r="G324" s="4"/>
      <c r="H324" s="5"/>
      <c r="I324" s="5"/>
      <c r="J324" s="1"/>
    </row>
    <row r="325" spans="1:10" x14ac:dyDescent="0.2">
      <c r="A325" s="13" t="s">
        <v>207</v>
      </c>
      <c r="B325" s="8" t="s">
        <v>7</v>
      </c>
      <c r="C325" s="4" t="s">
        <v>222</v>
      </c>
      <c r="D325" s="4" t="s">
        <v>8</v>
      </c>
      <c r="E325" s="4" t="s">
        <v>16</v>
      </c>
      <c r="F325" s="1">
        <v>1</v>
      </c>
      <c r="G325" s="4" t="s">
        <v>16</v>
      </c>
      <c r="H325" s="5">
        <v>3251</v>
      </c>
      <c r="I325" s="5">
        <v>3251</v>
      </c>
      <c r="J325" s="1" t="s">
        <v>206</v>
      </c>
    </row>
    <row r="326" spans="1:10" x14ac:dyDescent="0.2">
      <c r="A326" s="13"/>
      <c r="B326" s="4"/>
      <c r="C326" s="11"/>
      <c r="D326" s="4"/>
      <c r="E326" s="4"/>
      <c r="F326" s="1"/>
      <c r="G326" s="4"/>
      <c r="H326" s="5"/>
      <c r="I326" s="5"/>
      <c r="J326" s="1"/>
    </row>
    <row r="327" spans="1:10" x14ac:dyDescent="0.2">
      <c r="A327" s="13" t="s">
        <v>318</v>
      </c>
      <c r="B327" s="8" t="s">
        <v>7</v>
      </c>
      <c r="C327" s="11" t="s">
        <v>319</v>
      </c>
      <c r="D327" s="4" t="s">
        <v>105</v>
      </c>
      <c r="E327" s="4" t="s">
        <v>320</v>
      </c>
      <c r="F327" s="1">
        <v>1</v>
      </c>
      <c r="G327" s="4" t="s">
        <v>320</v>
      </c>
      <c r="H327" s="5">
        <v>122</v>
      </c>
      <c r="I327" s="5">
        <v>122</v>
      </c>
      <c r="J327" s="1" t="s">
        <v>201</v>
      </c>
    </row>
    <row r="328" spans="1:10" x14ac:dyDescent="0.2">
      <c r="A328" s="13"/>
      <c r="B328" s="4"/>
      <c r="C328" s="11"/>
      <c r="D328" s="4"/>
      <c r="E328" s="4"/>
      <c r="F328" s="1"/>
      <c r="G328" s="4"/>
      <c r="H328" s="5"/>
      <c r="I328" s="5"/>
      <c r="J328" s="1"/>
    </row>
    <row r="329" spans="1:10" x14ac:dyDescent="0.2">
      <c r="A329" s="13" t="s">
        <v>316</v>
      </c>
      <c r="B329" s="4" t="s">
        <v>7</v>
      </c>
      <c r="C329" s="32" t="s">
        <v>317</v>
      </c>
      <c r="D329" s="4" t="s">
        <v>439</v>
      </c>
      <c r="E329" s="4" t="s">
        <v>305</v>
      </c>
      <c r="F329" s="1">
        <v>1</v>
      </c>
      <c r="G329" s="4" t="s">
        <v>305</v>
      </c>
      <c r="H329" s="5">
        <v>1639.68</v>
      </c>
      <c r="I329" s="5">
        <v>1639.68</v>
      </c>
      <c r="J329" s="1" t="s">
        <v>201</v>
      </c>
    </row>
    <row r="330" spans="1:10" x14ac:dyDescent="0.2">
      <c r="A330" s="13"/>
      <c r="B330" s="4"/>
      <c r="C330" s="33"/>
      <c r="D330" s="4"/>
      <c r="E330" s="4"/>
      <c r="F330" s="1"/>
      <c r="G330" s="4"/>
      <c r="H330" s="5"/>
      <c r="I330" s="5"/>
      <c r="J330" s="1"/>
    </row>
    <row r="331" spans="1:10" x14ac:dyDescent="0.2">
      <c r="A331" s="13"/>
      <c r="B331" s="4"/>
      <c r="C331" s="4"/>
      <c r="D331" s="4"/>
      <c r="E331" s="4"/>
      <c r="F331" s="1"/>
      <c r="G331" s="4"/>
      <c r="H331" s="5"/>
      <c r="I331" s="5"/>
      <c r="J331" s="1"/>
    </row>
    <row r="332" spans="1:10" x14ac:dyDescent="0.2">
      <c r="A332" s="13" t="s">
        <v>415</v>
      </c>
      <c r="B332" s="4" t="s">
        <v>7</v>
      </c>
      <c r="C332" s="4" t="s">
        <v>416</v>
      </c>
      <c r="D332" s="4" t="s">
        <v>105</v>
      </c>
      <c r="E332" s="4" t="s">
        <v>417</v>
      </c>
      <c r="F332" s="1">
        <v>1</v>
      </c>
      <c r="G332" s="4" t="s">
        <v>417</v>
      </c>
      <c r="H332" s="5">
        <v>2719.53</v>
      </c>
      <c r="I332" s="5">
        <v>0</v>
      </c>
      <c r="J332" s="1" t="s">
        <v>34</v>
      </c>
    </row>
    <row r="333" spans="1:10" x14ac:dyDescent="0.2">
      <c r="A333" s="13"/>
      <c r="B333" s="4"/>
      <c r="C333" s="4"/>
      <c r="D333" s="4"/>
      <c r="E333" s="4"/>
      <c r="F333" s="1"/>
      <c r="G333" s="4"/>
      <c r="H333" s="5"/>
      <c r="I333" s="5"/>
      <c r="J333" s="1"/>
    </row>
    <row r="334" spans="1:10" x14ac:dyDescent="0.2">
      <c r="A334" s="13" t="s">
        <v>369</v>
      </c>
      <c r="B334" s="8" t="s">
        <v>7</v>
      </c>
      <c r="C334" s="4" t="s">
        <v>370</v>
      </c>
      <c r="D334" s="4" t="s">
        <v>105</v>
      </c>
      <c r="E334" s="31" t="s">
        <v>414</v>
      </c>
      <c r="F334" s="1">
        <v>1</v>
      </c>
      <c r="G334" s="4" t="s">
        <v>371</v>
      </c>
      <c r="H334" s="5">
        <v>1220</v>
      </c>
      <c r="I334" s="5">
        <v>1220</v>
      </c>
      <c r="J334" s="1" t="s">
        <v>34</v>
      </c>
    </row>
    <row r="335" spans="1:10" x14ac:dyDescent="0.2">
      <c r="A335" s="13"/>
      <c r="B335" s="4"/>
      <c r="C335" s="21"/>
      <c r="D335" s="4"/>
      <c r="E335" s="31"/>
      <c r="F335" s="1"/>
      <c r="G335" s="4"/>
      <c r="H335" s="5"/>
      <c r="I335" s="5"/>
      <c r="J335" s="1"/>
    </row>
    <row r="336" spans="1:10" x14ac:dyDescent="0.2">
      <c r="A336" s="13"/>
      <c r="B336" s="4"/>
      <c r="C336" s="18"/>
      <c r="D336" s="4"/>
      <c r="E336" s="21"/>
      <c r="F336" s="1"/>
      <c r="G336" s="4"/>
      <c r="H336" s="5"/>
      <c r="I336" s="5"/>
      <c r="J336" s="1"/>
    </row>
    <row r="337" spans="1:10" x14ac:dyDescent="0.2">
      <c r="A337" s="13" t="s">
        <v>242</v>
      </c>
      <c r="B337" s="8" t="s">
        <v>7</v>
      </c>
      <c r="C337" s="32" t="s">
        <v>243</v>
      </c>
      <c r="D337" s="4" t="s">
        <v>105</v>
      </c>
      <c r="E337" s="4" t="s">
        <v>244</v>
      </c>
      <c r="F337" s="1">
        <v>1</v>
      </c>
      <c r="G337" s="4" t="s">
        <v>244</v>
      </c>
      <c r="H337" s="5">
        <f>4850*1.22</f>
        <v>5917</v>
      </c>
      <c r="I337" s="5">
        <v>0</v>
      </c>
      <c r="J337" s="1" t="s">
        <v>245</v>
      </c>
    </row>
    <row r="338" spans="1:10" x14ac:dyDescent="0.2">
      <c r="A338" s="13"/>
      <c r="B338" s="4"/>
      <c r="C338" s="33"/>
      <c r="D338" s="4"/>
      <c r="E338" s="4"/>
      <c r="F338" s="1"/>
      <c r="G338" s="4"/>
      <c r="H338" s="5"/>
      <c r="I338" s="5"/>
      <c r="J338" s="1"/>
    </row>
    <row r="339" spans="1:10" x14ac:dyDescent="0.2">
      <c r="A339" s="13"/>
      <c r="B339" s="4"/>
      <c r="C339" s="18"/>
      <c r="D339" s="4"/>
      <c r="E339" s="21"/>
      <c r="F339" s="1"/>
      <c r="G339" s="4"/>
      <c r="H339" s="5"/>
      <c r="I339" s="5"/>
      <c r="J339" s="1"/>
    </row>
    <row r="340" spans="1:10" x14ac:dyDescent="0.2">
      <c r="A340" s="13" t="s">
        <v>288</v>
      </c>
      <c r="B340" s="4" t="s">
        <v>7</v>
      </c>
      <c r="C340" s="32" t="s">
        <v>289</v>
      </c>
      <c r="D340" s="4" t="s">
        <v>105</v>
      </c>
      <c r="E340" s="4" t="s">
        <v>355</v>
      </c>
      <c r="F340" s="1">
        <v>1</v>
      </c>
      <c r="G340" s="4" t="s">
        <v>22</v>
      </c>
      <c r="H340" s="5">
        <v>97.6</v>
      </c>
      <c r="I340" s="5">
        <v>97.6</v>
      </c>
      <c r="J340" s="1" t="s">
        <v>287</v>
      </c>
    </row>
    <row r="341" spans="1:10" x14ac:dyDescent="0.2">
      <c r="A341" s="13"/>
      <c r="B341" s="4"/>
      <c r="C341" s="33"/>
      <c r="D341" s="4"/>
      <c r="E341" s="4"/>
      <c r="F341" s="1"/>
      <c r="G341" s="4"/>
      <c r="H341" s="5"/>
      <c r="I341" s="5"/>
      <c r="J341" s="1"/>
    </row>
    <row r="342" spans="1:10" x14ac:dyDescent="0.2">
      <c r="A342" s="13"/>
      <c r="B342" s="4"/>
      <c r="C342" s="20"/>
      <c r="D342" s="4"/>
      <c r="E342" s="4"/>
      <c r="F342" s="1"/>
      <c r="G342" s="4"/>
      <c r="H342" s="5"/>
      <c r="I342" s="5"/>
      <c r="J342" s="1"/>
    </row>
    <row r="343" spans="1:10" x14ac:dyDescent="0.2">
      <c r="A343" s="13" t="s">
        <v>208</v>
      </c>
      <c r="B343" s="8" t="s">
        <v>7</v>
      </c>
      <c r="C343" s="32" t="s">
        <v>221</v>
      </c>
      <c r="D343" s="4" t="s">
        <v>8</v>
      </c>
      <c r="E343" s="4" t="s">
        <v>45</v>
      </c>
      <c r="F343" s="1">
        <v>1</v>
      </c>
      <c r="G343" s="4" t="s">
        <v>45</v>
      </c>
      <c r="H343" s="5">
        <v>585.6</v>
      </c>
      <c r="I343" s="5">
        <v>585.6</v>
      </c>
      <c r="J343" s="1" t="s">
        <v>209</v>
      </c>
    </row>
    <row r="344" spans="1:10" x14ac:dyDescent="0.2">
      <c r="A344" s="13"/>
      <c r="B344" s="4"/>
      <c r="C344" s="33"/>
      <c r="D344" s="4"/>
      <c r="E344" s="8" t="s">
        <v>9</v>
      </c>
      <c r="F344" s="10"/>
      <c r="G344" s="4"/>
      <c r="H344" s="5"/>
      <c r="I344" s="5"/>
      <c r="J344" s="1"/>
    </row>
    <row r="345" spans="1:10" x14ac:dyDescent="0.2">
      <c r="A345" s="13"/>
      <c r="B345" s="4"/>
      <c r="C345" s="4"/>
      <c r="D345" s="4"/>
      <c r="E345" s="4" t="s">
        <v>10</v>
      </c>
      <c r="F345" s="1"/>
      <c r="G345" s="4"/>
      <c r="H345" s="5"/>
      <c r="I345" s="5"/>
      <c r="J345" s="1"/>
    </row>
    <row r="346" spans="1:10" x14ac:dyDescent="0.2">
      <c r="A346" s="13"/>
      <c r="B346" s="4"/>
      <c r="C346" s="4"/>
      <c r="D346" s="4"/>
      <c r="E346" s="4"/>
      <c r="F346" s="1"/>
      <c r="G346" s="4"/>
      <c r="H346" s="5"/>
      <c r="I346" s="5"/>
      <c r="J346" s="1"/>
    </row>
  </sheetData>
  <mergeCells count="48">
    <mergeCell ref="C13:C14"/>
    <mergeCell ref="C279:C280"/>
    <mergeCell ref="C269:C270"/>
    <mergeCell ref="C4:C5"/>
    <mergeCell ref="C19:C20"/>
    <mergeCell ref="C188:C189"/>
    <mergeCell ref="C185:C186"/>
    <mergeCell ref="C165:C166"/>
    <mergeCell ref="C97:C98"/>
    <mergeCell ref="C132:C133"/>
    <mergeCell ref="C135:C136"/>
    <mergeCell ref="C138:C139"/>
    <mergeCell ref="C114:C115"/>
    <mergeCell ref="C149:C150"/>
    <mergeCell ref="C146:C147"/>
    <mergeCell ref="C123:C125"/>
    <mergeCell ref="C337:C338"/>
    <mergeCell ref="C343:C344"/>
    <mergeCell ref="C321:C322"/>
    <mergeCell ref="C312:C313"/>
    <mergeCell ref="C340:C341"/>
    <mergeCell ref="C329:C330"/>
    <mergeCell ref="C33:C34"/>
    <mergeCell ref="C266:C267"/>
    <mergeCell ref="C258:C259"/>
    <mergeCell ref="C226:C227"/>
    <mergeCell ref="C196:C197"/>
    <mergeCell ref="C191:C192"/>
    <mergeCell ref="C168:C169"/>
    <mergeCell ref="C213:C214"/>
    <mergeCell ref="C220:C221"/>
    <mergeCell ref="C143:C144"/>
    <mergeCell ref="C244:C245"/>
    <mergeCell ref="C237:C238"/>
    <mergeCell ref="C223:C224"/>
    <mergeCell ref="C48:C49"/>
    <mergeCell ref="C84:C85"/>
    <mergeCell ref="C156:C157"/>
    <mergeCell ref="E334:E335"/>
    <mergeCell ref="C210:C211"/>
    <mergeCell ref="C54:C55"/>
    <mergeCell ref="C298:C299"/>
    <mergeCell ref="C162:C163"/>
    <mergeCell ref="C286:C287"/>
    <mergeCell ref="C301:C302"/>
    <mergeCell ref="C272:C274"/>
    <mergeCell ref="C308:C309"/>
    <mergeCell ref="C294:C29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2018-02-07T10:53:59Z</dcterms:created>
  <dcterms:modified xsi:type="dcterms:W3CDTF">2018-06-21T09:06:51Z</dcterms:modified>
</cp:coreProperties>
</file>